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mainnas\文豪からの変換文書\④強化委員会\強化費手引き　要綱　各種様式\R8\競技団体⇒スポ推\"/>
    </mc:Choice>
  </mc:AlternateContent>
  <xr:revisionPtr revIDLastSave="0" documentId="13_ncr:1_{2C0EEBF4-9065-4064-9811-9DE8B12F9CEC}" xr6:coauthVersionLast="47" xr6:coauthVersionMax="47" xr10:uidLastSave="{00000000-0000-0000-0000-000000000000}"/>
  <bookViews>
    <workbookView xWindow="-120" yWindow="-120" windowWidth="29040" windowHeight="15720" xr2:uid="{4FE43D1D-A2C4-4D93-89EE-59C2FCC0AED9}"/>
  </bookViews>
  <sheets>
    <sheet name="注意事項" sheetId="3" r:id="rId1"/>
    <sheet name="様式5【Jr指導者養成事業】" sheetId="1" r:id="rId2"/>
    <sheet name="Sheet1" sheetId="2" state="hidden" r:id="rId3"/>
  </sheets>
  <definedNames>
    <definedName name="_xlnm.Print_Area" localSheetId="1">様式5【Jr指導者養成事業】!$A$1:$U$21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B7" i="2"/>
  <c r="B6" i="2"/>
  <c r="B5" i="2"/>
  <c r="B4" i="2"/>
  <c r="B3" i="2"/>
  <c r="Q18" i="1"/>
  <c r="Q17" i="1"/>
  <c r="Q16" i="1"/>
  <c r="Q15" i="1"/>
  <c r="Q14" i="1"/>
  <c r="Q13" i="1"/>
  <c r="T12" i="2" l="1"/>
  <c r="M5" i="2"/>
  <c r="O5" i="2"/>
  <c r="S8" i="2"/>
  <c r="S9" i="2"/>
  <c r="S10" i="2"/>
  <c r="M6" i="2"/>
  <c r="T10" i="2"/>
  <c r="O6" i="2"/>
  <c r="H11" i="2"/>
  <c r="Q6" i="2"/>
  <c r="T11" i="2"/>
  <c r="J3" i="2"/>
  <c r="O7" i="2"/>
  <c r="H12" i="2"/>
  <c r="K3" i="2"/>
  <c r="Q7" i="2"/>
  <c r="P3" i="2"/>
  <c r="L3" i="2"/>
  <c r="R7" i="2"/>
  <c r="P4" i="2"/>
  <c r="K4" i="2"/>
  <c r="Q8" i="2"/>
  <c r="L4" i="2"/>
  <c r="R8" i="2"/>
  <c r="M4" i="2"/>
  <c r="M12" i="2"/>
  <c r="R3" i="2"/>
  <c r="L12" i="2"/>
  <c r="H8" i="2"/>
  <c r="Q3" i="2"/>
  <c r="T7" i="2"/>
  <c r="P6" i="2"/>
  <c r="I11" i="2"/>
  <c r="S7" i="2"/>
  <c r="M3" i="2"/>
  <c r="T9" i="2"/>
  <c r="P9" i="2"/>
  <c r="L11" i="2"/>
  <c r="K10" i="2"/>
  <c r="J9" i="2"/>
  <c r="I8" i="2"/>
  <c r="H7" i="2"/>
  <c r="T5" i="2"/>
  <c r="S4" i="2"/>
  <c r="P8" i="2"/>
  <c r="K11" i="2"/>
  <c r="J10" i="2"/>
  <c r="I9" i="2"/>
  <c r="T6" i="2"/>
  <c r="S5" i="2"/>
  <c r="R4" i="2"/>
  <c r="P7" i="2"/>
  <c r="K12" i="2"/>
  <c r="J11" i="2"/>
  <c r="I10" i="2"/>
  <c r="H9" i="2"/>
  <c r="S6" i="2"/>
  <c r="R5" i="2"/>
  <c r="Q4" i="2"/>
  <c r="O3" i="2"/>
  <c r="J12" i="2"/>
  <c r="H10" i="2"/>
  <c r="T8" i="2"/>
  <c r="R6" i="2"/>
  <c r="Q5" i="2"/>
  <c r="O4" i="2"/>
  <c r="P5" i="2"/>
  <c r="I12" i="2"/>
  <c r="L5" i="2"/>
  <c r="R9" i="2"/>
  <c r="S3" i="2"/>
  <c r="T4" i="2"/>
  <c r="I7" i="2"/>
  <c r="J8" i="2"/>
  <c r="K9" i="2"/>
  <c r="L10" i="2"/>
  <c r="M11" i="2"/>
  <c r="O12" i="2"/>
  <c r="T3" i="2"/>
  <c r="H5" i="2"/>
  <c r="I6" i="2"/>
  <c r="K8" i="2"/>
  <c r="L9" i="2"/>
  <c r="M10" i="2"/>
  <c r="O11" i="2"/>
  <c r="Q12" i="2"/>
  <c r="P11" i="2"/>
  <c r="H4" i="2"/>
  <c r="I5" i="2"/>
  <c r="J6" i="2"/>
  <c r="K7" i="2"/>
  <c r="L8" i="2"/>
  <c r="M9" i="2"/>
  <c r="O10" i="2"/>
  <c r="Q11" i="2"/>
  <c r="R12" i="2"/>
  <c r="P12" i="2"/>
  <c r="H3" i="2"/>
  <c r="I4" i="2"/>
  <c r="J5" i="2"/>
  <c r="K6" i="2"/>
  <c r="L7" i="2"/>
  <c r="M8" i="2"/>
  <c r="O9" i="2"/>
  <c r="Q10" i="2"/>
  <c r="R11" i="2"/>
  <c r="S12" i="2"/>
  <c r="H6" i="2"/>
  <c r="P10" i="2"/>
  <c r="J7" i="2"/>
  <c r="I3" i="2"/>
  <c r="J4" i="2"/>
  <c r="K5" i="2"/>
  <c r="L6" i="2"/>
  <c r="M7" i="2"/>
  <c r="O8" i="2"/>
  <c r="Q9" i="2"/>
  <c r="R10" i="2"/>
  <c r="S11" i="2"/>
  <c r="Q9" i="1"/>
  <c r="Q10" i="1"/>
  <c r="Q11" i="1"/>
  <c r="Q12" i="1"/>
  <c r="R19" i="1"/>
  <c r="D6" i="2" l="1"/>
  <c r="C6" i="2"/>
  <c r="G6" i="2" s="1"/>
  <c r="C4" i="2"/>
  <c r="G4" i="2" s="1"/>
  <c r="D4" i="2"/>
  <c r="D3" i="2"/>
  <c r="C3" i="2"/>
  <c r="G3" i="2" s="1"/>
  <c r="C10" i="2"/>
  <c r="G10" i="2" s="1"/>
  <c r="D10" i="2"/>
  <c r="C5" i="2"/>
  <c r="G5" i="2" s="1"/>
  <c r="D5" i="2"/>
  <c r="D7" i="2"/>
  <c r="C7" i="2"/>
  <c r="G7" i="2" s="1"/>
  <c r="C12" i="2"/>
  <c r="G12" i="2" s="1"/>
  <c r="D12" i="2"/>
  <c r="C8" i="2"/>
  <c r="G8" i="2" s="1"/>
  <c r="D8" i="2"/>
  <c r="D11" i="2"/>
  <c r="C11" i="2"/>
  <c r="G11" i="2" s="1"/>
  <c r="C9" i="2"/>
  <c r="G9" i="2" s="1"/>
  <c r="D9" i="2"/>
  <c r="Q19" i="1"/>
</calcChain>
</file>

<file path=xl/sharedStrings.xml><?xml version="1.0" encoding="utf-8"?>
<sst xmlns="http://schemas.openxmlformats.org/spreadsheetml/2006/main" count="232" uniqueCount="217">
  <si>
    <t>合計</t>
    <rPh sb="0" eb="2">
      <t>ゴウケイ</t>
    </rPh>
    <phoneticPr fontId="1"/>
  </si>
  <si>
    <t>計</t>
    <phoneticPr fontId="1"/>
  </si>
  <si>
    <t>受講料</t>
    <rPh sb="0" eb="3">
      <t>ジュコウリョウ</t>
    </rPh>
    <phoneticPr fontId="1"/>
  </si>
  <si>
    <t>施設
使用料</t>
    <rPh sb="0" eb="2">
      <t>シセツ</t>
    </rPh>
    <rPh sb="3" eb="6">
      <t>シヨウリョウ</t>
    </rPh>
    <phoneticPr fontId="1"/>
  </si>
  <si>
    <t>諸謝金</t>
    <rPh sb="0" eb="3">
      <t>ショシャキン</t>
    </rPh>
    <phoneticPr fontId="1"/>
  </si>
  <si>
    <t>旅費</t>
    <rPh sb="0" eb="2">
      <t>リョヒ</t>
    </rPh>
    <phoneticPr fontId="1"/>
  </si>
  <si>
    <r>
      <rPr>
        <b/>
        <sz val="7"/>
        <color theme="1"/>
        <rFont val="游ゴシック"/>
        <family val="3"/>
        <charset val="128"/>
        <scheme val="minor"/>
      </rPr>
      <t>ドクター</t>
    </r>
    <r>
      <rPr>
        <b/>
        <sz val="8"/>
        <color theme="1"/>
        <rFont val="游ゴシック"/>
        <family val="3"/>
        <charset val="128"/>
        <scheme val="minor"/>
      </rPr>
      <t xml:space="preserve">
ﾄﾚｰﾅｰ</t>
    </r>
    <phoneticPr fontId="1"/>
  </si>
  <si>
    <t>トップ
コーチ</t>
    <phoneticPr fontId="1"/>
  </si>
  <si>
    <t>指導者</t>
    <rPh sb="0" eb="3">
      <t>シドウシャ</t>
    </rPh>
    <phoneticPr fontId="1"/>
  </si>
  <si>
    <t>泊数</t>
  </si>
  <si>
    <t>日数
（回数）</t>
  </si>
  <si>
    <t>（①②③④⑤）</t>
    <phoneticPr fontId="1"/>
  </si>
  <si>
    <t>時期</t>
    <rPh sb="0" eb="2">
      <t>ジキ</t>
    </rPh>
    <phoneticPr fontId="1"/>
  </si>
  <si>
    <t>月</t>
    <phoneticPr fontId="1"/>
  </si>
  <si>
    <t>派遣者所属</t>
    <rPh sb="0" eb="5">
      <t>ハケンシャショゾク</t>
    </rPh>
    <phoneticPr fontId="1"/>
  </si>
  <si>
    <t>派遣者氏名</t>
    <rPh sb="0" eb="2">
      <t>ハケン</t>
    </rPh>
    <rPh sb="2" eb="3">
      <t>シャ</t>
    </rPh>
    <rPh sb="3" eb="5">
      <t>シメイ</t>
    </rPh>
    <phoneticPr fontId="1"/>
  </si>
  <si>
    <t>補助
希望額</t>
    <rPh sb="0" eb="2">
      <t>ホジョ</t>
    </rPh>
    <rPh sb="3" eb="5">
      <t>キボウ</t>
    </rPh>
    <rPh sb="5" eb="6">
      <t>ガク</t>
    </rPh>
    <phoneticPr fontId="1"/>
  </si>
  <si>
    <t>プログラム事業費</t>
    <rPh sb="5" eb="7">
      <t>ジギョウ</t>
    </rPh>
    <rPh sb="7" eb="8">
      <t>ヒ</t>
    </rPh>
    <phoneticPr fontId="1"/>
  </si>
  <si>
    <t>内容</t>
    <rPh sb="0" eb="2">
      <t>ナイヨウ</t>
    </rPh>
    <phoneticPr fontId="1"/>
  </si>
  <si>
    <t>場所（開催地）</t>
    <rPh sb="0" eb="2">
      <t>バショ</t>
    </rPh>
    <rPh sb="3" eb="6">
      <t>カイサイチ</t>
    </rPh>
    <phoneticPr fontId="1"/>
  </si>
  <si>
    <t>参加人数</t>
    <rPh sb="0" eb="2">
      <t>サンカ</t>
    </rPh>
    <rPh sb="2" eb="4">
      <t>ニンズウ</t>
    </rPh>
    <phoneticPr fontId="1"/>
  </si>
  <si>
    <t>プログラム</t>
    <phoneticPr fontId="1"/>
  </si>
  <si>
    <t>大会・研修会等
名称</t>
    <rPh sb="0" eb="2">
      <t>タイカイ</t>
    </rPh>
    <rPh sb="3" eb="7">
      <t>ケンシュウカイトウ</t>
    </rPh>
    <rPh sb="8" eb="10">
      <t>メイショウ</t>
    </rPh>
    <phoneticPr fontId="1"/>
  </si>
  <si>
    <t>期日</t>
    <rPh sb="0" eb="2">
      <t>キジツ</t>
    </rPh>
    <phoneticPr fontId="1"/>
  </si>
  <si>
    <t>No.</t>
    <phoneticPr fontId="1"/>
  </si>
  <si>
    <t>※プログラム②③⑤は以下を記載</t>
    <rPh sb="10" eb="12">
      <t>イカ</t>
    </rPh>
    <rPh sb="13" eb="15">
      <t>キサイ</t>
    </rPh>
    <phoneticPr fontId="1"/>
  </si>
  <si>
    <t>記載責任者</t>
    <rPh sb="0" eb="2">
      <t>キサイ</t>
    </rPh>
    <rPh sb="2" eb="5">
      <t>セキニンシャ</t>
    </rPh>
    <phoneticPr fontId="1"/>
  </si>
  <si>
    <t>種別</t>
    <rPh sb="0" eb="2">
      <t>シュベツ</t>
    </rPh>
    <phoneticPr fontId="1"/>
  </si>
  <si>
    <t>競技団体名</t>
    <rPh sb="0" eb="2">
      <t>キョウギ</t>
    </rPh>
    <rPh sb="2" eb="4">
      <t>ダンタイ</t>
    </rPh>
    <rPh sb="4" eb="5">
      <t>メイ</t>
    </rPh>
    <phoneticPr fontId="1"/>
  </si>
  <si>
    <t>No．</t>
    <phoneticPr fontId="1"/>
  </si>
  <si>
    <t>種目</t>
    <rPh sb="0" eb="2">
      <t>シュモク</t>
    </rPh>
    <phoneticPr fontId="1"/>
  </si>
  <si>
    <t>団体名</t>
    <rPh sb="0" eb="3">
      <t>ダンタイメイ</t>
    </rPh>
    <phoneticPr fontId="1"/>
  </si>
  <si>
    <t>区分</t>
    <rPh sb="0" eb="2">
      <t>クブン</t>
    </rPh>
    <phoneticPr fontId="1"/>
  </si>
  <si>
    <t>記載責任者</t>
    <rPh sb="0" eb="5">
      <t>キサイセキニンシャ</t>
    </rPh>
    <phoneticPr fontId="1"/>
  </si>
  <si>
    <t>月</t>
    <rPh sb="0" eb="1">
      <t>ツキ</t>
    </rPh>
    <phoneticPr fontId="1"/>
  </si>
  <si>
    <t>プログラム等</t>
    <rPh sb="5" eb="6">
      <t>トウ</t>
    </rPh>
    <phoneticPr fontId="1"/>
  </si>
  <si>
    <t>日数</t>
    <rPh sb="0" eb="2">
      <t>ニッスウ</t>
    </rPh>
    <phoneticPr fontId="1"/>
  </si>
  <si>
    <t>泊数</t>
    <rPh sb="0" eb="1">
      <t>ハク</t>
    </rPh>
    <rPh sb="1" eb="2">
      <t>スウ</t>
    </rPh>
    <phoneticPr fontId="1"/>
  </si>
  <si>
    <t>監督
指導者</t>
    <rPh sb="0" eb="2">
      <t>カントク</t>
    </rPh>
    <rPh sb="3" eb="6">
      <t>シドウシャ</t>
    </rPh>
    <phoneticPr fontId="1"/>
  </si>
  <si>
    <t>選手</t>
    <rPh sb="0" eb="2">
      <t>センシュ</t>
    </rPh>
    <phoneticPr fontId="1"/>
  </si>
  <si>
    <t>ドクター
トレーナー</t>
    <phoneticPr fontId="1"/>
  </si>
  <si>
    <t>場所</t>
    <rPh sb="0" eb="2">
      <t>バショ</t>
    </rPh>
    <phoneticPr fontId="1"/>
  </si>
  <si>
    <t>経費</t>
    <rPh sb="0" eb="2">
      <t>ケイヒ</t>
    </rPh>
    <phoneticPr fontId="1"/>
  </si>
  <si>
    <t>補助金</t>
    <rPh sb="0" eb="3">
      <t>ホジョキン</t>
    </rPh>
    <phoneticPr fontId="1"/>
  </si>
  <si>
    <t>備考
(大会・選考日程など)</t>
    <rPh sb="0" eb="2">
      <t>ビコウ</t>
    </rPh>
    <rPh sb="4" eb="6">
      <t>タイカイ</t>
    </rPh>
    <rPh sb="7" eb="11">
      <t>センコウニッテイ</t>
    </rPh>
    <phoneticPr fontId="1"/>
  </si>
  <si>
    <t>競技</t>
    <rPh sb="0" eb="2">
      <t>キョウギ</t>
    </rPh>
    <phoneticPr fontId="11"/>
  </si>
  <si>
    <t>No.+競技</t>
    <rPh sb="4" eb="6">
      <t>キョウギ</t>
    </rPh>
    <phoneticPr fontId="11"/>
  </si>
  <si>
    <t>競技団体名</t>
    <rPh sb="0" eb="5">
      <t>キョウギダンタイメイ</t>
    </rPh>
    <phoneticPr fontId="11"/>
  </si>
  <si>
    <t>スケート(スピード)</t>
  </si>
  <si>
    <t>01-1_スケート(スピード)</t>
  </si>
  <si>
    <t>広島県スケート連盟</t>
    <rPh sb="0" eb="3">
      <t>ヒロシマケン</t>
    </rPh>
    <rPh sb="7" eb="9">
      <t>レンメイ</t>
    </rPh>
    <phoneticPr fontId="1"/>
  </si>
  <si>
    <t>スケート(フィギュア)</t>
  </si>
  <si>
    <t>01-2_スケート(フィギュア)</t>
  </si>
  <si>
    <t>アイスホッケー</t>
  </si>
  <si>
    <t>02_アイスホッケー</t>
  </si>
  <si>
    <t>広島県アイスホッケー連盟</t>
    <rPh sb="0" eb="3">
      <t>ヒロシマケン</t>
    </rPh>
    <rPh sb="10" eb="12">
      <t>レンメイ</t>
    </rPh>
    <phoneticPr fontId="1"/>
  </si>
  <si>
    <t>スキー</t>
  </si>
  <si>
    <t>03_スキー</t>
  </si>
  <si>
    <t>広島県スキー連盟</t>
    <rPh sb="0" eb="3">
      <t>ヒロシマケン</t>
    </rPh>
    <rPh sb="6" eb="8">
      <t>レンメイ</t>
    </rPh>
    <phoneticPr fontId="1"/>
  </si>
  <si>
    <t>陸上競技</t>
    <rPh sb="0" eb="2">
      <t>リクジョウ</t>
    </rPh>
    <rPh sb="2" eb="4">
      <t>キョウギ</t>
    </rPh>
    <phoneticPr fontId="1"/>
  </si>
  <si>
    <t>04_陸上競技</t>
  </si>
  <si>
    <t>一般財団法人広島陸上競技協会</t>
    <rPh sb="0" eb="6">
      <t>イッパンザイダンホウジン</t>
    </rPh>
    <rPh sb="6" eb="8">
      <t>ヒロシマ</t>
    </rPh>
    <rPh sb="8" eb="10">
      <t>リクジョウ</t>
    </rPh>
    <rPh sb="10" eb="12">
      <t>キョウギ</t>
    </rPh>
    <rPh sb="12" eb="14">
      <t>キョウカイ</t>
    </rPh>
    <phoneticPr fontId="1"/>
  </si>
  <si>
    <t>水泳(競泳)</t>
    <rPh sb="3" eb="5">
      <t>キョウエイ</t>
    </rPh>
    <phoneticPr fontId="1"/>
  </si>
  <si>
    <t>05-1_水泳(競泳)</t>
  </si>
  <si>
    <t>一般財団法人広島県水泳連盟</t>
    <rPh sb="6" eb="9">
      <t>ヒロシマケン</t>
    </rPh>
    <rPh sb="9" eb="11">
      <t>スイエイ</t>
    </rPh>
    <rPh sb="11" eb="13">
      <t>レンメイ</t>
    </rPh>
    <phoneticPr fontId="1"/>
  </si>
  <si>
    <t>水泳(飛込)</t>
    <rPh sb="0" eb="2">
      <t>スイエイ</t>
    </rPh>
    <rPh sb="3" eb="5">
      <t>トビコ</t>
    </rPh>
    <phoneticPr fontId="1"/>
  </si>
  <si>
    <t>05-2_水泳(飛込)</t>
  </si>
  <si>
    <t>水泳(水球)</t>
    <rPh sb="0" eb="2">
      <t>スイエイ</t>
    </rPh>
    <rPh sb="3" eb="5">
      <t>スイキュウ</t>
    </rPh>
    <phoneticPr fontId="1"/>
  </si>
  <si>
    <t>05-3_水泳(水球)</t>
  </si>
  <si>
    <t>水泳(AS)</t>
  </si>
  <si>
    <t>05-4_水泳(AS)</t>
  </si>
  <si>
    <t>サッカー</t>
  </si>
  <si>
    <t>06_サッカー</t>
  </si>
  <si>
    <t>公益財団法人広島県サッカー協会</t>
    <rPh sb="0" eb="6">
      <t>コウエキザイダンホウジン</t>
    </rPh>
    <rPh sb="6" eb="9">
      <t>ヒロシマケン</t>
    </rPh>
    <rPh sb="13" eb="15">
      <t>キョウカイ</t>
    </rPh>
    <phoneticPr fontId="1"/>
  </si>
  <si>
    <t>テニス</t>
  </si>
  <si>
    <t>07_テニス</t>
  </si>
  <si>
    <t>広島県テニス協会</t>
    <rPh sb="0" eb="3">
      <t>ヒロシマケン</t>
    </rPh>
    <rPh sb="6" eb="8">
      <t>キョウカイ</t>
    </rPh>
    <phoneticPr fontId="1"/>
  </si>
  <si>
    <t>ローイング</t>
  </si>
  <si>
    <t>08_ローイング</t>
  </si>
  <si>
    <t>広島県ローイング協会</t>
    <rPh sb="0" eb="3">
      <t>ヒロシマケン</t>
    </rPh>
    <rPh sb="8" eb="10">
      <t>キョウカイ</t>
    </rPh>
    <phoneticPr fontId="1"/>
  </si>
  <si>
    <t>ホッケー</t>
  </si>
  <si>
    <t>09_ホッケー</t>
  </si>
  <si>
    <t>一般社団法人広島県ホッケー協会</t>
    <rPh sb="6" eb="9">
      <t>ヒロシマケン</t>
    </rPh>
    <rPh sb="13" eb="15">
      <t>キョウカイ</t>
    </rPh>
    <phoneticPr fontId="1"/>
  </si>
  <si>
    <t>ボクシング</t>
  </si>
  <si>
    <t>10_ボクシング</t>
  </si>
  <si>
    <t>広島県ボクシング連盟</t>
    <rPh sb="0" eb="3">
      <t>ヒロシマケン</t>
    </rPh>
    <rPh sb="8" eb="10">
      <t>レンメイ</t>
    </rPh>
    <phoneticPr fontId="1"/>
  </si>
  <si>
    <t>バレーボール</t>
  </si>
  <si>
    <t>11-1_バレーボール</t>
  </si>
  <si>
    <t>一般財団法人広島県バレーボール協会</t>
    <rPh sb="2" eb="4">
      <t>ザイダン</t>
    </rPh>
    <rPh sb="6" eb="9">
      <t>ヒロシマケン</t>
    </rPh>
    <rPh sb="15" eb="17">
      <t>キョウカイ</t>
    </rPh>
    <phoneticPr fontId="1"/>
  </si>
  <si>
    <t>バレーボール(ビーチバレー)</t>
  </si>
  <si>
    <t>11-2_バレーボール(ビーチバレー)</t>
  </si>
  <si>
    <t>体操(競技)</t>
    <rPh sb="0" eb="2">
      <t>タイソウ</t>
    </rPh>
    <rPh sb="3" eb="5">
      <t>キョウギ</t>
    </rPh>
    <phoneticPr fontId="1"/>
  </si>
  <si>
    <t>12-1_体操(競技)</t>
  </si>
  <si>
    <t>広島県体操協会</t>
    <rPh sb="0" eb="3">
      <t>ヒロシマケン</t>
    </rPh>
    <rPh sb="3" eb="5">
      <t>タイソウ</t>
    </rPh>
    <rPh sb="5" eb="7">
      <t>キョウカイ</t>
    </rPh>
    <phoneticPr fontId="1"/>
  </si>
  <si>
    <t>体操(新体操)</t>
    <rPh sb="0" eb="2">
      <t>タイソウ</t>
    </rPh>
    <rPh sb="3" eb="4">
      <t>シン</t>
    </rPh>
    <rPh sb="4" eb="6">
      <t>タイソウ</t>
    </rPh>
    <phoneticPr fontId="1"/>
  </si>
  <si>
    <t>12-2_体操(新体操)</t>
  </si>
  <si>
    <t>体操(トランポリン)</t>
    <rPh sb="0" eb="2">
      <t>タイソウ</t>
    </rPh>
    <phoneticPr fontId="1"/>
  </si>
  <si>
    <t>12-3_体操(トランポリン)</t>
  </si>
  <si>
    <t>バスケットボール</t>
  </si>
  <si>
    <t>13_バスケットボール</t>
  </si>
  <si>
    <t>一般財団法人広島県バスケットボール協会</t>
    <rPh sb="2" eb="4">
      <t>ザイダン</t>
    </rPh>
    <rPh sb="6" eb="9">
      <t>ヒロシマケン</t>
    </rPh>
    <rPh sb="17" eb="19">
      <t>キョウカイ</t>
    </rPh>
    <phoneticPr fontId="1"/>
  </si>
  <si>
    <t>レスリング</t>
  </si>
  <si>
    <t>14_レスリング</t>
  </si>
  <si>
    <t>広島県レスリング協会</t>
    <rPh sb="0" eb="3">
      <t>ヒロシマケン</t>
    </rPh>
    <rPh sb="8" eb="10">
      <t>キョウカイ</t>
    </rPh>
    <phoneticPr fontId="1"/>
  </si>
  <si>
    <t>セーリング</t>
  </si>
  <si>
    <t>15_セーリング</t>
  </si>
  <si>
    <t>公益財団法人広島県セーリング連盟</t>
    <rPh sb="6" eb="9">
      <t>ヒロシマケン</t>
    </rPh>
    <rPh sb="14" eb="16">
      <t>レンメイ</t>
    </rPh>
    <phoneticPr fontId="1"/>
  </si>
  <si>
    <t>ウエイトリフティング</t>
  </si>
  <si>
    <t>16_ウエイトリフティング</t>
  </si>
  <si>
    <t>広島県ウェイトリフティング協会</t>
    <rPh sb="0" eb="3">
      <t>ヒロシマケン</t>
    </rPh>
    <rPh sb="13" eb="15">
      <t>キョウカイ</t>
    </rPh>
    <phoneticPr fontId="1"/>
  </si>
  <si>
    <t>ハンドボール</t>
  </si>
  <si>
    <t>17_ハンドボール</t>
  </si>
  <si>
    <t>広島県ハンドボール協会</t>
    <rPh sb="0" eb="3">
      <t>ヒロシマケン</t>
    </rPh>
    <rPh sb="9" eb="11">
      <t>キョウカイ</t>
    </rPh>
    <phoneticPr fontId="1"/>
  </si>
  <si>
    <t>自転車競技</t>
    <rPh sb="3" eb="5">
      <t>キョウギ</t>
    </rPh>
    <phoneticPr fontId="1"/>
  </si>
  <si>
    <t>18_自転車競技</t>
  </si>
  <si>
    <t>広島県自転車競技連盟</t>
    <rPh sb="0" eb="3">
      <t>ヒロシマケン</t>
    </rPh>
    <rPh sb="3" eb="6">
      <t>ジテンシャ</t>
    </rPh>
    <rPh sb="6" eb="8">
      <t>キョウギ</t>
    </rPh>
    <rPh sb="8" eb="10">
      <t>レンメイ</t>
    </rPh>
    <phoneticPr fontId="1"/>
  </si>
  <si>
    <t>ソフトテニス</t>
  </si>
  <si>
    <t>19_ソフトテニス</t>
  </si>
  <si>
    <t>広島県ソフトテニス連盟</t>
    <rPh sb="0" eb="3">
      <t>ヒロシマケン</t>
    </rPh>
    <rPh sb="9" eb="11">
      <t>レンメイ</t>
    </rPh>
    <phoneticPr fontId="1"/>
  </si>
  <si>
    <t>卓球</t>
    <rPh sb="0" eb="2">
      <t>タッキュウ</t>
    </rPh>
    <phoneticPr fontId="1"/>
  </si>
  <si>
    <t>20_卓球</t>
  </si>
  <si>
    <t>一般社団法人広島県卓球協会</t>
    <rPh sb="6" eb="9">
      <t>ヒロシマケン</t>
    </rPh>
    <rPh sb="9" eb="11">
      <t>タッキュウ</t>
    </rPh>
    <rPh sb="11" eb="13">
      <t>キョウカイ</t>
    </rPh>
    <phoneticPr fontId="1"/>
  </si>
  <si>
    <t>軟式野球</t>
  </si>
  <si>
    <t>21_軟式野球</t>
  </si>
  <si>
    <t>広島県軟式野球連盟</t>
    <rPh sb="0" eb="3">
      <t>ヒロシマケン</t>
    </rPh>
    <rPh sb="3" eb="5">
      <t>ナンシキ</t>
    </rPh>
    <rPh sb="5" eb="7">
      <t>ヤキュウ</t>
    </rPh>
    <rPh sb="7" eb="9">
      <t>レンメイ</t>
    </rPh>
    <phoneticPr fontId="1"/>
  </si>
  <si>
    <t>相撲</t>
    <rPh sb="0" eb="2">
      <t>スモウ</t>
    </rPh>
    <phoneticPr fontId="1"/>
  </si>
  <si>
    <t>22_相撲</t>
  </si>
  <si>
    <t>広島県相撲連盟</t>
    <rPh sb="0" eb="3">
      <t>ヒロシマケン</t>
    </rPh>
    <rPh sb="3" eb="5">
      <t>スモウ</t>
    </rPh>
    <rPh sb="5" eb="7">
      <t>レンメイ</t>
    </rPh>
    <phoneticPr fontId="1"/>
  </si>
  <si>
    <t>馬術</t>
  </si>
  <si>
    <t>23_馬術</t>
  </si>
  <si>
    <t>広島県馬術連盟</t>
    <rPh sb="0" eb="3">
      <t>ヒロシマケン</t>
    </rPh>
    <rPh sb="3" eb="5">
      <t>バジュツ</t>
    </rPh>
    <rPh sb="5" eb="7">
      <t>レンメイ</t>
    </rPh>
    <phoneticPr fontId="1"/>
  </si>
  <si>
    <t>フェンシング</t>
  </si>
  <si>
    <t>24_フェンシング</t>
  </si>
  <si>
    <t>広島県フェンシング協会</t>
    <rPh sb="0" eb="3">
      <t>ヒロシマケン</t>
    </rPh>
    <rPh sb="9" eb="11">
      <t>キョウカイ</t>
    </rPh>
    <phoneticPr fontId="1"/>
  </si>
  <si>
    <t>柔道</t>
    <rPh sb="0" eb="2">
      <t>ジュウドウ</t>
    </rPh>
    <phoneticPr fontId="1"/>
  </si>
  <si>
    <t>25_柔道</t>
  </si>
  <si>
    <t>広島県柔道連盟</t>
    <rPh sb="0" eb="3">
      <t>ヒロシマケン</t>
    </rPh>
    <rPh sb="3" eb="5">
      <t>ジュウドウ</t>
    </rPh>
    <rPh sb="5" eb="7">
      <t>レンメイ</t>
    </rPh>
    <phoneticPr fontId="1"/>
  </si>
  <si>
    <t>ソフトボール</t>
  </si>
  <si>
    <t>26_ソフトボール</t>
  </si>
  <si>
    <t>広島県ソフトボール協会</t>
    <rPh sb="0" eb="3">
      <t>ヒロシマケン</t>
    </rPh>
    <rPh sb="9" eb="11">
      <t>キョウカイ</t>
    </rPh>
    <phoneticPr fontId="1"/>
  </si>
  <si>
    <t>バドミントン</t>
  </si>
  <si>
    <t>27_バドミントン</t>
  </si>
  <si>
    <t>広島県バドミントン協会</t>
    <rPh sb="0" eb="3">
      <t>ヒロシマケン</t>
    </rPh>
    <rPh sb="9" eb="11">
      <t>キョウカイ</t>
    </rPh>
    <phoneticPr fontId="1"/>
  </si>
  <si>
    <t>弓道</t>
    <rPh sb="0" eb="2">
      <t>キュウドウ</t>
    </rPh>
    <phoneticPr fontId="1"/>
  </si>
  <si>
    <t>28_弓道</t>
  </si>
  <si>
    <t>広島県弓道連盟</t>
    <rPh sb="0" eb="3">
      <t>ヒロシマケン</t>
    </rPh>
    <rPh sb="3" eb="5">
      <t>キュウドウ</t>
    </rPh>
    <rPh sb="5" eb="7">
      <t>レンメイ</t>
    </rPh>
    <phoneticPr fontId="1"/>
  </si>
  <si>
    <t>ライフル射撃</t>
    <rPh sb="4" eb="6">
      <t>シャゲキ</t>
    </rPh>
    <phoneticPr fontId="1"/>
  </si>
  <si>
    <t>29_ライフル射撃</t>
  </si>
  <si>
    <t>広島県ライフル射撃協会</t>
    <rPh sb="0" eb="3">
      <t>ヒロシマケン</t>
    </rPh>
    <rPh sb="7" eb="9">
      <t>シャゲキ</t>
    </rPh>
    <rPh sb="9" eb="11">
      <t>キョウカイ</t>
    </rPh>
    <phoneticPr fontId="1"/>
  </si>
  <si>
    <t>剣道</t>
    <rPh sb="0" eb="2">
      <t>ケンドウ</t>
    </rPh>
    <phoneticPr fontId="1"/>
  </si>
  <si>
    <t>30_剣道</t>
  </si>
  <si>
    <t>一般財団法人広島県剣道連盟</t>
    <rPh sb="6" eb="9">
      <t>ヒロシマケン</t>
    </rPh>
    <rPh sb="9" eb="11">
      <t>ケンドウ</t>
    </rPh>
    <rPh sb="11" eb="13">
      <t>レンメイ</t>
    </rPh>
    <phoneticPr fontId="1"/>
  </si>
  <si>
    <t>ラグビーフットボール</t>
  </si>
  <si>
    <t>31_ラグビーフットボール</t>
  </si>
  <si>
    <t>広島県ラグビーフットボール協会</t>
    <rPh sb="0" eb="3">
      <t>ヒロシマケン</t>
    </rPh>
    <rPh sb="13" eb="15">
      <t>キョウカイ</t>
    </rPh>
    <phoneticPr fontId="1"/>
  </si>
  <si>
    <t>スポーツクライミング</t>
  </si>
  <si>
    <t>32_スポーツクライミング</t>
  </si>
  <si>
    <t>一般社団法人広島県山岳・ｽﾎﾟｰﾂｸﾗｲﾐﾝｸﾞ連盟</t>
    <rPh sb="6" eb="9">
      <t>ヒロシマケン</t>
    </rPh>
    <rPh sb="9" eb="11">
      <t>サンガク</t>
    </rPh>
    <rPh sb="24" eb="26">
      <t>レンメイ</t>
    </rPh>
    <phoneticPr fontId="1"/>
  </si>
  <si>
    <t>カヌー</t>
  </si>
  <si>
    <t>33_カヌー</t>
  </si>
  <si>
    <t>広島県カヌー協会</t>
    <rPh sb="0" eb="3">
      <t>ヒロシマケン</t>
    </rPh>
    <rPh sb="6" eb="8">
      <t>キョウカイ</t>
    </rPh>
    <phoneticPr fontId="1"/>
  </si>
  <si>
    <t>アーチェリー</t>
  </si>
  <si>
    <t>34_アーチェリー</t>
  </si>
  <si>
    <t>広島県アーチェリー協会</t>
    <rPh sb="0" eb="3">
      <t>ヒロシマケン</t>
    </rPh>
    <rPh sb="9" eb="11">
      <t>キョウカイ</t>
    </rPh>
    <phoneticPr fontId="1"/>
  </si>
  <si>
    <t>空手道</t>
    <rPh sb="0" eb="2">
      <t>カラテ</t>
    </rPh>
    <rPh sb="2" eb="3">
      <t>ドウ</t>
    </rPh>
    <phoneticPr fontId="1"/>
  </si>
  <si>
    <t>35_空手道</t>
  </si>
  <si>
    <t>広島県空手道連盟</t>
    <rPh sb="0" eb="3">
      <t>ヒロシマケン</t>
    </rPh>
    <rPh sb="3" eb="5">
      <t>カラテ</t>
    </rPh>
    <rPh sb="5" eb="6">
      <t>ドウ</t>
    </rPh>
    <rPh sb="6" eb="8">
      <t>レンメイ</t>
    </rPh>
    <phoneticPr fontId="1"/>
  </si>
  <si>
    <t>銃剣道</t>
    <rPh sb="0" eb="3">
      <t>ジュウケンドウ</t>
    </rPh>
    <phoneticPr fontId="1"/>
  </si>
  <si>
    <t>36_銃剣道</t>
  </si>
  <si>
    <t>広島県銃剣道連盟</t>
    <rPh sb="0" eb="3">
      <t>ヒロシマケン</t>
    </rPh>
    <rPh sb="3" eb="6">
      <t>ジュウケンドウ</t>
    </rPh>
    <rPh sb="6" eb="8">
      <t>レンメイ</t>
    </rPh>
    <phoneticPr fontId="1"/>
  </si>
  <si>
    <t>クレー射撃</t>
  </si>
  <si>
    <t>37_クレー射撃</t>
  </si>
  <si>
    <t>広島県クレー射撃協会</t>
    <rPh sb="0" eb="3">
      <t>ヒロシマケン</t>
    </rPh>
    <rPh sb="6" eb="8">
      <t>シャゲキ</t>
    </rPh>
    <rPh sb="8" eb="10">
      <t>キョウカイ</t>
    </rPh>
    <phoneticPr fontId="1"/>
  </si>
  <si>
    <t>なぎなた</t>
  </si>
  <si>
    <t>38_なぎなた</t>
  </si>
  <si>
    <t>広島県なぎなた連盟</t>
    <rPh sb="0" eb="3">
      <t>ヒロシマケン</t>
    </rPh>
    <rPh sb="7" eb="9">
      <t>レンメイ</t>
    </rPh>
    <phoneticPr fontId="1"/>
  </si>
  <si>
    <t>ボウリング</t>
  </si>
  <si>
    <t>39_ボウリング</t>
  </si>
  <si>
    <t>広島県ボウリング連盟</t>
    <rPh sb="0" eb="3">
      <t>ヒロシマケン</t>
    </rPh>
    <rPh sb="8" eb="10">
      <t>レンメイ</t>
    </rPh>
    <phoneticPr fontId="1"/>
  </si>
  <si>
    <t>ゴルフ</t>
  </si>
  <si>
    <t>40_ゴルフ</t>
  </si>
  <si>
    <t>広島県ゴルフ協会</t>
    <rPh sb="0" eb="3">
      <t>ヒロシマケン</t>
    </rPh>
    <rPh sb="6" eb="8">
      <t>キョウカイ</t>
    </rPh>
    <phoneticPr fontId="1"/>
  </si>
  <si>
    <t>トライアスロン</t>
  </si>
  <si>
    <t>41_トライアスロン</t>
  </si>
  <si>
    <t>一般社団法人広島県トライアスロン協会</t>
    <rPh sb="0" eb="6">
      <t>イッパンシャダンホウジン</t>
    </rPh>
    <rPh sb="6" eb="9">
      <t>ヒロシマケン</t>
    </rPh>
    <rPh sb="16" eb="18">
      <t>キョウカイ</t>
    </rPh>
    <phoneticPr fontId="1"/>
  </si>
  <si>
    <t>派遣者へ期待すること
競技団体への還元方法</t>
    <rPh sb="0" eb="3">
      <t>ハケンシャ</t>
    </rPh>
    <rPh sb="4" eb="6">
      <t>キタイ</t>
    </rPh>
    <phoneticPr fontId="1"/>
  </si>
  <si>
    <t>ジュニア指導者養成事業計画表</t>
    <rPh sb="4" eb="9">
      <t>シドウシャヨウセイ</t>
    </rPh>
    <rPh sb="13" eb="14">
      <t>ヒョウ</t>
    </rPh>
    <phoneticPr fontId="1"/>
  </si>
  <si>
    <t>様式５　</t>
  </si>
  <si>
    <t>確認事項</t>
    <rPh sb="0" eb="2">
      <t>カクニン</t>
    </rPh>
    <rPh sb="2" eb="4">
      <t>ジコウ</t>
    </rPh>
    <phoneticPr fontId="1"/>
  </si>
  <si>
    <t>計画入力について</t>
    <rPh sb="0" eb="4">
      <t>ケイカクニュウリョク</t>
    </rPh>
    <phoneticPr fontId="1"/>
  </si>
  <si>
    <t>新採番について</t>
    <rPh sb="0" eb="1">
      <t>シン</t>
    </rPh>
    <rPh sb="1" eb="3">
      <t>サイバン</t>
    </rPh>
    <phoneticPr fontId="1"/>
  </si>
  <si>
    <t>番号</t>
    <rPh sb="0" eb="2">
      <t>バンゴウ</t>
    </rPh>
    <phoneticPr fontId="1"/>
  </si>
  <si>
    <t>備考</t>
    <rPh sb="0" eb="2">
      <t>ビコウ</t>
    </rPh>
    <phoneticPr fontId="1"/>
  </si>
  <si>
    <t>様式</t>
    <rPh sb="0" eb="2">
      <t>ヨウシキ</t>
    </rPh>
    <phoneticPr fontId="1"/>
  </si>
  <si>
    <t>成年男子、成年男女</t>
    <rPh sb="0" eb="4">
      <t>セイネンダンシ</t>
    </rPh>
    <phoneticPr fontId="1"/>
  </si>
  <si>
    <t>強化</t>
    <rPh sb="0" eb="2">
      <t>キョウカ</t>
    </rPh>
    <phoneticPr fontId="1"/>
  </si>
  <si>
    <t>番号の変更なし</t>
    <rPh sb="0" eb="2">
      <t>バンゴウ</t>
    </rPh>
    <rPh sb="3" eb="5">
      <t>ヘンコウ</t>
    </rPh>
    <phoneticPr fontId="1"/>
  </si>
  <si>
    <t>成年女子</t>
    <rPh sb="0" eb="4">
      <t>セイネンジョシ</t>
    </rPh>
    <phoneticPr fontId="1"/>
  </si>
  <si>
    <t>少年男子、少年男女</t>
    <rPh sb="0" eb="4">
      <t>ショウネンダンシ</t>
    </rPh>
    <phoneticPr fontId="1"/>
  </si>
  <si>
    <t>少年女子</t>
    <rPh sb="0" eb="2">
      <t>ショウネン</t>
    </rPh>
    <rPh sb="2" eb="4">
      <t>ジョシ</t>
    </rPh>
    <phoneticPr fontId="1"/>
  </si>
  <si>
    <t>600番台から変更</t>
    <rPh sb="3" eb="5">
      <t>バンダイ</t>
    </rPh>
    <rPh sb="7" eb="9">
      <t>ヘンコウ</t>
    </rPh>
    <phoneticPr fontId="1"/>
  </si>
  <si>
    <t>少年男子、少年男女</t>
    <phoneticPr fontId="1"/>
  </si>
  <si>
    <t>育成</t>
    <rPh sb="0" eb="2">
      <t>イクセイ</t>
    </rPh>
    <phoneticPr fontId="1"/>
  </si>
  <si>
    <t>400番台から変更</t>
    <rPh sb="3" eb="5">
      <t>バンダイ</t>
    </rPh>
    <rPh sb="7" eb="9">
      <t>ヘンコウ</t>
    </rPh>
    <phoneticPr fontId="1"/>
  </si>
  <si>
    <t>少年女子</t>
    <phoneticPr fontId="1"/>
  </si>
  <si>
    <t>700番台から変更</t>
    <rPh sb="3" eb="5">
      <t>バンダイ</t>
    </rPh>
    <rPh sb="7" eb="9">
      <t>ヘンコウ</t>
    </rPh>
    <phoneticPr fontId="1"/>
  </si>
  <si>
    <t>少年男子、少年女子、少年男女</t>
    <phoneticPr fontId="1"/>
  </si>
  <si>
    <t>発掘</t>
    <rPh sb="0" eb="2">
      <t>ハックツ</t>
    </rPh>
    <phoneticPr fontId="1"/>
  </si>
  <si>
    <t>500番台、800番台を統合</t>
    <rPh sb="3" eb="5">
      <t>バンダイ</t>
    </rPh>
    <rPh sb="9" eb="11">
      <t>バンダイ</t>
    </rPh>
    <rPh sb="12" eb="14">
      <t>トウゴウ</t>
    </rPh>
    <phoneticPr fontId="1"/>
  </si>
  <si>
    <t>Jr指導者養成</t>
    <rPh sb="2" eb="5">
      <t>シドウシャ</t>
    </rPh>
    <rPh sb="5" eb="7">
      <t>ヨウセイ</t>
    </rPh>
    <phoneticPr fontId="1"/>
  </si>
  <si>
    <t>1100番台から変更</t>
    <rPh sb="4" eb="6">
      <t>バンダイ</t>
    </rPh>
    <rPh sb="8" eb="10">
      <t>ヘンコウ</t>
    </rPh>
    <phoneticPr fontId="1"/>
  </si>
  <si>
    <t>※R８年度より、変更になります。</t>
    <rPh sb="3" eb="5">
      <t>ネンド</t>
    </rPh>
    <rPh sb="8" eb="10">
      <t>ヘンコウ</t>
    </rPh>
    <phoneticPr fontId="1"/>
  </si>
  <si>
    <t>本様式5</t>
    <rPh sb="0" eb="1">
      <t>ホン</t>
    </rPh>
    <rPh sb="1" eb="3">
      <t>ヨウシキ</t>
    </rPh>
    <phoneticPr fontId="1"/>
  </si>
  <si>
    <t>様式
2～4</t>
    <rPh sb="0" eb="2">
      <t>ヨウシキ</t>
    </rPh>
    <phoneticPr fontId="1"/>
  </si>
  <si>
    <t>・</t>
    <phoneticPr fontId="1"/>
  </si>
  <si>
    <t>一事業ごとの採択になります。</t>
    <rPh sb="0" eb="1">
      <t>イチ</t>
    </rPh>
    <rPh sb="1" eb="3">
      <t>ジギョウ</t>
    </rPh>
    <rPh sb="6" eb="8">
      <t>サイタク</t>
    </rPh>
    <phoneticPr fontId="1"/>
  </si>
  <si>
    <t>②大会・合宿等派遣、③研修会等派遣、④指導者発掘のプログラムについては、
「派遣者氏名」「派遣者所属」「派遣者へ期待すること、競技団体への還元方法」
を必ず記入してください。</t>
    <rPh sb="38" eb="41">
      <t>ハケンシャ</t>
    </rPh>
    <rPh sb="41" eb="43">
      <t>シメイ</t>
    </rPh>
    <rPh sb="45" eb="48">
      <t>ハケンシャ</t>
    </rPh>
    <rPh sb="48" eb="50">
      <t>ショゾク</t>
    </rPh>
    <rPh sb="76" eb="77">
      <t>カナラ</t>
    </rPh>
    <rPh sb="78" eb="8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</si>
</sst>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&quot;人&quot;"/>
    <numFmt numFmtId="178" formatCode="0&quot;泊&quot;"/>
    <numFmt numFmtId="179" formatCode="0_);[Red]\(0\)"/>
    <numFmt numFmtId="180" formatCode="m/d;@"/>
    <numFmt numFmtId="181" formatCode="&quot;¥&quot;#,##0_);[Red]\(&quot;¥&quot;#,##0\)"/>
    <numFmt numFmtId="182" formatCode="0&quot;日&quot;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b/>
      <sz val="8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center" vertical="center"/>
    </xf>
    <xf numFmtId="176" fontId="6" fillId="2" borderId="1" xfId="0" applyNumberFormat="1" applyFont="1" applyFill="1" applyBorder="1" applyAlignment="1" applyProtection="1">
      <alignment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177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6" fillId="3" borderId="1" xfId="0" applyNumberFormat="1" applyFont="1" applyFill="1" applyBorder="1" applyAlignment="1" applyProtection="1">
      <alignment horizontal="center" vertical="center" shrinkToFit="1"/>
      <protection locked="0"/>
    </xf>
    <xf numFmtId="179" fontId="6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left" vertical="center" shrinkToFit="1"/>
      <protection locked="0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180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5" borderId="5" xfId="0" applyFont="1" applyFill="1" applyBorder="1" applyAlignment="1">
      <alignment horizontal="center" vertical="center" shrinkToFit="1"/>
    </xf>
    <xf numFmtId="0" fontId="20" fillId="5" borderId="6" xfId="0" applyFont="1" applyFill="1" applyBorder="1" applyAlignment="1">
      <alignment horizontal="center" vertical="center" shrinkToFit="1"/>
    </xf>
    <xf numFmtId="0" fontId="21" fillId="5" borderId="6" xfId="0" applyFont="1" applyFill="1" applyBorder="1" applyAlignment="1">
      <alignment horizontal="center" vertical="center" wrapText="1" shrinkToFit="1"/>
    </xf>
    <xf numFmtId="0" fontId="22" fillId="5" borderId="6" xfId="0" applyFont="1" applyFill="1" applyBorder="1" applyAlignment="1">
      <alignment horizontal="center" vertical="center" wrapText="1" shrinkToFit="1"/>
    </xf>
    <xf numFmtId="0" fontId="23" fillId="5" borderId="6" xfId="0" applyFont="1" applyFill="1" applyBorder="1" applyAlignment="1">
      <alignment horizontal="center" vertical="center" wrapText="1" shrinkToFit="1"/>
    </xf>
    <xf numFmtId="0" fontId="20" fillId="5" borderId="7" xfId="0" applyFont="1" applyFill="1" applyBorder="1" applyAlignment="1">
      <alignment horizontal="center" vertical="center" wrapText="1" shrinkToFit="1"/>
    </xf>
    <xf numFmtId="0" fontId="20" fillId="0" borderId="8" xfId="0" applyFont="1" applyBorder="1" applyAlignment="1">
      <alignment horizontal="center" vertical="center" shrinkToFit="1"/>
    </xf>
    <xf numFmtId="182" fontId="20" fillId="0" borderId="8" xfId="0" applyNumberFormat="1" applyFont="1" applyBorder="1" applyAlignment="1">
      <alignment horizontal="center" vertical="center" shrinkToFit="1"/>
    </xf>
    <xf numFmtId="178" fontId="20" fillId="0" borderId="8" xfId="0" applyNumberFormat="1" applyFont="1" applyBorder="1" applyAlignment="1">
      <alignment horizontal="center" vertical="center" shrinkToFit="1"/>
    </xf>
    <xf numFmtId="177" fontId="20" fillId="0" borderId="8" xfId="0" applyNumberFormat="1" applyFont="1" applyBorder="1" applyAlignment="1">
      <alignment horizontal="center" vertical="center" shrinkToFit="1"/>
    </xf>
    <xf numFmtId="3" fontId="20" fillId="0" borderId="8" xfId="0" applyNumberFormat="1" applyFont="1" applyBorder="1" applyAlignment="1">
      <alignment horizontal="right" vertical="center" shrinkToFit="1"/>
    </xf>
    <xf numFmtId="0" fontId="20" fillId="0" borderId="0" xfId="0" applyFont="1" applyAlignment="1">
      <alignment horizontal="center" vertical="center" shrinkToFit="1"/>
    </xf>
    <xf numFmtId="182" fontId="20" fillId="0" borderId="0" xfId="0" applyNumberFormat="1" applyFont="1" applyAlignment="1">
      <alignment horizontal="center" vertical="center" shrinkToFit="1"/>
    </xf>
    <xf numFmtId="178" fontId="20" fillId="0" borderId="0" xfId="0" applyNumberFormat="1" applyFont="1" applyAlignment="1">
      <alignment horizontal="center" vertical="center" shrinkToFit="1"/>
    </xf>
    <xf numFmtId="177" fontId="20" fillId="0" borderId="0" xfId="0" applyNumberFormat="1" applyFont="1" applyAlignment="1">
      <alignment horizontal="center" vertical="center" shrinkToFit="1"/>
    </xf>
    <xf numFmtId="3" fontId="20" fillId="0" borderId="0" xfId="0" applyNumberFormat="1" applyFont="1" applyAlignment="1">
      <alignment horizontal="right" vertical="center" shrinkToFit="1"/>
    </xf>
    <xf numFmtId="0" fontId="18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7" borderId="1" xfId="0" applyFill="1" applyBorder="1" applyAlignment="1">
      <alignment horizontal="left" vertical="center" shrinkToFi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8" borderId="1" xfId="0" applyFill="1" applyBorder="1">
      <alignment vertical="center"/>
    </xf>
    <xf numFmtId="0" fontId="0" fillId="8" borderId="1" xfId="0" applyFill="1" applyBorder="1" applyAlignment="1">
      <alignment vertical="center" shrinkToFit="1"/>
    </xf>
    <xf numFmtId="0" fontId="0" fillId="8" borderId="1" xfId="0" applyFill="1" applyBorder="1" applyAlignment="1">
      <alignment horizontal="left" vertical="center" shrinkToFit="1"/>
    </xf>
    <xf numFmtId="0" fontId="0" fillId="9" borderId="1" xfId="0" applyFill="1" applyBorder="1">
      <alignment vertical="center"/>
    </xf>
    <xf numFmtId="0" fontId="0" fillId="9" borderId="9" xfId="0" applyFill="1" applyBorder="1" applyAlignment="1">
      <alignment horizontal="center" vertical="center"/>
    </xf>
    <xf numFmtId="0" fontId="0" fillId="9" borderId="1" xfId="0" applyFill="1" applyBorder="1" applyAlignment="1">
      <alignment horizontal="left" vertical="center" shrinkToFit="1"/>
    </xf>
    <xf numFmtId="0" fontId="0" fillId="10" borderId="1" xfId="0" applyFill="1" applyBorder="1">
      <alignment vertical="center"/>
    </xf>
    <xf numFmtId="0" fontId="0" fillId="10" borderId="1" xfId="0" applyFill="1" applyBorder="1" applyAlignment="1">
      <alignment horizontal="left" vertic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top"/>
    </xf>
    <xf numFmtId="0" fontId="6" fillId="4" borderId="1" xfId="0" applyFont="1" applyFill="1" applyBorder="1" applyAlignment="1" applyProtection="1">
      <alignment horizontal="left" vertical="top" shrinkToFit="1"/>
      <protection locked="0"/>
    </xf>
    <xf numFmtId="0" fontId="0" fillId="4" borderId="1" xfId="0" applyFill="1" applyBorder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81" fontId="6" fillId="0" borderId="1" xfId="0" applyNumberFormat="1" applyFont="1" applyBorder="1" applyAlignment="1">
      <alignment vertical="center" shrinkToFit="1"/>
    </xf>
    <xf numFmtId="176" fontId="4" fillId="7" borderId="1" xfId="0" applyNumberFormat="1" applyFont="1" applyFill="1" applyBorder="1" applyAlignment="1" applyProtection="1">
      <alignment horizontal="right" vertical="center"/>
      <protection locked="0"/>
    </xf>
    <xf numFmtId="181" fontId="5" fillId="0" borderId="1" xfId="0" applyNumberFormat="1" applyFont="1" applyBorder="1" applyAlignment="1">
      <alignment vertical="center" shrinkToFit="1"/>
    </xf>
    <xf numFmtId="176" fontId="4" fillId="0" borderId="1" xfId="0" applyNumberFormat="1" applyFont="1" applyBorder="1">
      <alignment vertical="center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5" fillId="10" borderId="2" xfId="0" applyFont="1" applyFill="1" applyBorder="1" applyAlignment="1">
      <alignment horizontal="left" vertical="center"/>
    </xf>
    <xf numFmtId="0" fontId="25" fillId="10" borderId="3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0" fillId="6" borderId="9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7" fillId="4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rgb="FFB9FFE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99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3F013-5F30-4350-B124-A68E2B9B2740}">
  <sheetPr>
    <tabColor rgb="FFFF0000"/>
  </sheetPr>
  <dimension ref="A1:J16"/>
  <sheetViews>
    <sheetView tabSelected="1" workbookViewId="0"/>
  </sheetViews>
  <sheetFormatPr defaultRowHeight="18.75" x14ac:dyDescent="0.4"/>
  <cols>
    <col min="1" max="1" width="5.125" customWidth="1"/>
    <col min="3" max="3" width="28" customWidth="1"/>
    <col min="4" max="4" width="6.5" customWidth="1"/>
    <col min="5" max="5" width="21.75" customWidth="1"/>
    <col min="8" max="8" width="28" customWidth="1"/>
    <col min="9" max="9" width="6.5" customWidth="1"/>
    <col min="10" max="10" width="21.75" customWidth="1"/>
  </cols>
  <sheetData>
    <row r="1" spans="1:10" x14ac:dyDescent="0.4">
      <c r="A1" t="s">
        <v>188</v>
      </c>
    </row>
    <row r="2" spans="1:10" x14ac:dyDescent="0.4">
      <c r="A2">
        <v>1</v>
      </c>
      <c r="B2" t="s">
        <v>189</v>
      </c>
    </row>
    <row r="3" spans="1:10" x14ac:dyDescent="0.4">
      <c r="A3" s="52" t="s">
        <v>214</v>
      </c>
      <c r="B3" s="72" t="s">
        <v>215</v>
      </c>
      <c r="C3" s="72"/>
      <c r="D3" s="72"/>
      <c r="E3" s="72"/>
      <c r="F3" s="72"/>
    </row>
    <row r="4" spans="1:10" ht="50.1" customHeight="1" x14ac:dyDescent="0.4">
      <c r="A4" s="53" t="s">
        <v>214</v>
      </c>
      <c r="B4" s="73" t="s">
        <v>216</v>
      </c>
      <c r="C4" s="73"/>
      <c r="D4" s="73"/>
      <c r="E4" s="73"/>
      <c r="F4" s="73"/>
    </row>
    <row r="6" spans="1:10" x14ac:dyDescent="0.4">
      <c r="A6">
        <v>2</v>
      </c>
      <c r="B6" t="s">
        <v>190</v>
      </c>
    </row>
    <row r="7" spans="1:10" x14ac:dyDescent="0.4">
      <c r="B7" s="37" t="s">
        <v>191</v>
      </c>
      <c r="C7" s="37" t="s">
        <v>27</v>
      </c>
      <c r="D7" s="37" t="s">
        <v>32</v>
      </c>
      <c r="E7" s="37" t="s">
        <v>192</v>
      </c>
      <c r="F7" s="37" t="s">
        <v>193</v>
      </c>
      <c r="G7" s="2"/>
      <c r="H7" s="2"/>
      <c r="I7" s="2"/>
      <c r="J7" s="2"/>
    </row>
    <row r="8" spans="1:10" x14ac:dyDescent="0.4">
      <c r="B8" s="38">
        <v>100</v>
      </c>
      <c r="C8" s="38" t="s">
        <v>194</v>
      </c>
      <c r="D8" s="74" t="s">
        <v>195</v>
      </c>
      <c r="E8" s="76" t="s">
        <v>196</v>
      </c>
      <c r="F8" s="77" t="s">
        <v>213</v>
      </c>
    </row>
    <row r="9" spans="1:10" x14ac:dyDescent="0.4">
      <c r="B9" s="38">
        <v>200</v>
      </c>
      <c r="C9" s="38" t="s">
        <v>197</v>
      </c>
      <c r="D9" s="75"/>
      <c r="E9" s="76"/>
      <c r="F9" s="78"/>
    </row>
    <row r="10" spans="1:10" x14ac:dyDescent="0.4">
      <c r="B10" s="39">
        <v>300</v>
      </c>
      <c r="C10" s="39" t="s">
        <v>198</v>
      </c>
      <c r="D10" s="79" t="s">
        <v>195</v>
      </c>
      <c r="E10" s="40" t="s">
        <v>196</v>
      </c>
      <c r="F10" s="78"/>
      <c r="J10" s="41"/>
    </row>
    <row r="11" spans="1:10" x14ac:dyDescent="0.4">
      <c r="B11" s="39">
        <v>400</v>
      </c>
      <c r="C11" s="39" t="s">
        <v>199</v>
      </c>
      <c r="D11" s="80"/>
      <c r="E11" s="40" t="s">
        <v>200</v>
      </c>
      <c r="F11" s="78"/>
      <c r="J11" s="42"/>
    </row>
    <row r="12" spans="1:10" x14ac:dyDescent="0.4">
      <c r="B12" s="43">
        <v>500</v>
      </c>
      <c r="C12" s="43" t="s">
        <v>201</v>
      </c>
      <c r="D12" s="81" t="s">
        <v>202</v>
      </c>
      <c r="E12" s="44" t="s">
        <v>203</v>
      </c>
      <c r="F12" s="78"/>
      <c r="J12" s="42"/>
    </row>
    <row r="13" spans="1:10" x14ac:dyDescent="0.4">
      <c r="B13" s="43">
        <v>600</v>
      </c>
      <c r="C13" s="43" t="s">
        <v>204</v>
      </c>
      <c r="D13" s="82"/>
      <c r="E13" s="45" t="s">
        <v>205</v>
      </c>
      <c r="F13" s="78"/>
      <c r="J13" s="42"/>
    </row>
    <row r="14" spans="1:10" x14ac:dyDescent="0.4">
      <c r="B14" s="46">
        <v>700</v>
      </c>
      <c r="C14" s="46" t="s">
        <v>206</v>
      </c>
      <c r="D14" s="47" t="s">
        <v>207</v>
      </c>
      <c r="E14" s="48" t="s">
        <v>208</v>
      </c>
      <c r="F14" s="78"/>
      <c r="I14" s="2"/>
      <c r="J14" s="41"/>
    </row>
    <row r="15" spans="1:10" x14ac:dyDescent="0.4">
      <c r="B15" s="49">
        <v>800</v>
      </c>
      <c r="C15" s="70" t="s">
        <v>209</v>
      </c>
      <c r="D15" s="71"/>
      <c r="E15" s="50" t="s">
        <v>210</v>
      </c>
      <c r="F15" s="37" t="s">
        <v>212</v>
      </c>
      <c r="H15" s="51"/>
    </row>
    <row r="16" spans="1:10" x14ac:dyDescent="0.4">
      <c r="B16" t="s">
        <v>211</v>
      </c>
    </row>
  </sheetData>
  <mergeCells count="8">
    <mergeCell ref="C15:D15"/>
    <mergeCell ref="B3:F3"/>
    <mergeCell ref="B4:F4"/>
    <mergeCell ref="D8:D9"/>
    <mergeCell ref="E8:E9"/>
    <mergeCell ref="F8:F14"/>
    <mergeCell ref="D10:D11"/>
    <mergeCell ref="D12:D13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964EB-CA37-4B83-9679-EFBF67980140}">
  <sheetPr>
    <tabColor rgb="FF99FF99"/>
    <pageSetUpPr fitToPage="1"/>
  </sheetPr>
  <dimension ref="A1:U20"/>
  <sheetViews>
    <sheetView view="pageBreakPreview" zoomScale="85" zoomScaleNormal="100" zoomScaleSheetLayoutView="85" workbookViewId="0"/>
  </sheetViews>
  <sheetFormatPr defaultRowHeight="18.75" x14ac:dyDescent="0.4"/>
  <cols>
    <col min="1" max="3" width="5.625" customWidth="1"/>
    <col min="4" max="5" width="15.625" customWidth="1"/>
    <col min="6" max="10" width="5.625" customWidth="1"/>
    <col min="11" max="12" width="20.625" customWidth="1"/>
    <col min="13" max="18" width="10.625" customWidth="1"/>
    <col min="19" max="20" width="15.625" customWidth="1"/>
    <col min="21" max="21" width="50.625" customWidth="1"/>
    <col min="22" max="24" width="8.25" customWidth="1"/>
  </cols>
  <sheetData>
    <row r="1" spans="1:21" ht="30" customHeight="1" x14ac:dyDescent="0.4">
      <c r="B1" s="18" t="s">
        <v>186</v>
      </c>
      <c r="U1" s="36" t="s">
        <v>187</v>
      </c>
    </row>
    <row r="2" spans="1:21" ht="20.100000000000001" customHeight="1" x14ac:dyDescent="0.4">
      <c r="B2" s="18"/>
    </row>
    <row r="3" spans="1:21" ht="20.100000000000001" customHeight="1" x14ac:dyDescent="0.4">
      <c r="A3" s="17"/>
      <c r="B3" s="87" t="s">
        <v>28</v>
      </c>
      <c r="C3" s="87"/>
      <c r="D3" s="68"/>
      <c r="E3" s="58" t="s">
        <v>27</v>
      </c>
    </row>
    <row r="4" spans="1:21" ht="20.100000000000001" customHeight="1" x14ac:dyDescent="0.4">
      <c r="B4" s="88" t="s">
        <v>26</v>
      </c>
      <c r="C4" s="88"/>
      <c r="D4" s="69"/>
      <c r="E4" s="62"/>
    </row>
    <row r="5" spans="1:21" ht="20.100000000000001" customHeight="1" x14ac:dyDescent="0.4">
      <c r="A5" s="16"/>
      <c r="B5" s="15"/>
      <c r="C5" s="15"/>
      <c r="D5" s="14"/>
      <c r="E5" s="13"/>
      <c r="F5" s="12"/>
    </row>
    <row r="6" spans="1:21" ht="20.100000000000001" customHeight="1" x14ac:dyDescent="0.4">
      <c r="R6" s="11"/>
      <c r="S6" s="89" t="s">
        <v>25</v>
      </c>
      <c r="T6" s="89"/>
    </row>
    <row r="7" spans="1:21" ht="20.100000000000001" customHeight="1" x14ac:dyDescent="0.4">
      <c r="A7" s="90" t="s">
        <v>24</v>
      </c>
      <c r="B7" s="85" t="s">
        <v>23</v>
      </c>
      <c r="C7" s="85"/>
      <c r="D7" s="91" t="s">
        <v>22</v>
      </c>
      <c r="E7" s="85" t="s">
        <v>21</v>
      </c>
      <c r="F7" s="85"/>
      <c r="G7" s="85"/>
      <c r="H7" s="85" t="s">
        <v>20</v>
      </c>
      <c r="I7" s="85"/>
      <c r="J7" s="85"/>
      <c r="K7" s="85" t="s">
        <v>19</v>
      </c>
      <c r="L7" s="85" t="s">
        <v>18</v>
      </c>
      <c r="M7" s="85" t="s">
        <v>17</v>
      </c>
      <c r="N7" s="85"/>
      <c r="O7" s="85"/>
      <c r="P7" s="85"/>
      <c r="Q7" s="85"/>
      <c r="R7" s="83" t="s">
        <v>16</v>
      </c>
      <c r="S7" s="86" t="s">
        <v>15</v>
      </c>
      <c r="T7" s="86" t="s">
        <v>14</v>
      </c>
      <c r="U7" s="83" t="s">
        <v>185</v>
      </c>
    </row>
    <row r="8" spans="1:21" ht="30" customHeight="1" x14ac:dyDescent="0.4">
      <c r="A8" s="90"/>
      <c r="B8" s="56" t="s">
        <v>13</v>
      </c>
      <c r="C8" s="56" t="s">
        <v>12</v>
      </c>
      <c r="D8" s="91"/>
      <c r="E8" s="57" t="s">
        <v>11</v>
      </c>
      <c r="F8" s="59" t="s">
        <v>10</v>
      </c>
      <c r="G8" s="60" t="s">
        <v>9</v>
      </c>
      <c r="H8" s="61" t="s">
        <v>8</v>
      </c>
      <c r="I8" s="61" t="s">
        <v>7</v>
      </c>
      <c r="J8" s="61" t="s">
        <v>6</v>
      </c>
      <c r="K8" s="85"/>
      <c r="L8" s="85"/>
      <c r="M8" s="58" t="s">
        <v>5</v>
      </c>
      <c r="N8" s="58" t="s">
        <v>4</v>
      </c>
      <c r="O8" s="58" t="s">
        <v>3</v>
      </c>
      <c r="P8" s="58" t="s">
        <v>2</v>
      </c>
      <c r="Q8" s="56" t="s">
        <v>1</v>
      </c>
      <c r="R8" s="83"/>
      <c r="S8" s="86"/>
      <c r="T8" s="86"/>
      <c r="U8" s="84"/>
    </row>
    <row r="9" spans="1:21" ht="60" customHeight="1" x14ac:dyDescent="0.4">
      <c r="A9" s="63">
        <v>1</v>
      </c>
      <c r="B9" s="63"/>
      <c r="C9" s="10"/>
      <c r="D9" s="9"/>
      <c r="E9" s="8"/>
      <c r="F9" s="7"/>
      <c r="G9" s="6"/>
      <c r="H9" s="5"/>
      <c r="I9" s="5"/>
      <c r="J9" s="5"/>
      <c r="K9" s="4"/>
      <c r="L9" s="4"/>
      <c r="M9" s="3"/>
      <c r="N9" s="3"/>
      <c r="O9" s="3"/>
      <c r="P9" s="3"/>
      <c r="Q9" s="64">
        <f t="shared" ref="Q9:Q18" si="0">SUM(M9:P9)</f>
        <v>0</v>
      </c>
      <c r="R9" s="65"/>
      <c r="S9" s="54"/>
      <c r="T9" s="54"/>
      <c r="U9" s="55"/>
    </row>
    <row r="10" spans="1:21" ht="60" customHeight="1" x14ac:dyDescent="0.4">
      <c r="A10" s="63">
        <v>2</v>
      </c>
      <c r="B10" s="63"/>
      <c r="C10" s="10"/>
      <c r="D10" s="9"/>
      <c r="E10" s="8"/>
      <c r="F10" s="7"/>
      <c r="G10" s="6"/>
      <c r="H10" s="5"/>
      <c r="I10" s="5"/>
      <c r="J10" s="5"/>
      <c r="K10" s="4"/>
      <c r="L10" s="4"/>
      <c r="M10" s="3"/>
      <c r="N10" s="3"/>
      <c r="O10" s="3"/>
      <c r="P10" s="3"/>
      <c r="Q10" s="64">
        <f t="shared" si="0"/>
        <v>0</v>
      </c>
      <c r="R10" s="65"/>
      <c r="S10" s="54"/>
      <c r="T10" s="54"/>
      <c r="U10" s="55"/>
    </row>
    <row r="11" spans="1:21" ht="60" customHeight="1" x14ac:dyDescent="0.4">
      <c r="A11" s="63">
        <v>3</v>
      </c>
      <c r="B11" s="63"/>
      <c r="C11" s="10"/>
      <c r="D11" s="9"/>
      <c r="E11" s="8"/>
      <c r="F11" s="7"/>
      <c r="G11" s="6"/>
      <c r="H11" s="5"/>
      <c r="I11" s="5"/>
      <c r="J11" s="5"/>
      <c r="K11" s="4"/>
      <c r="L11" s="4"/>
      <c r="M11" s="3"/>
      <c r="N11" s="3"/>
      <c r="O11" s="3"/>
      <c r="P11" s="3"/>
      <c r="Q11" s="64">
        <f t="shared" si="0"/>
        <v>0</v>
      </c>
      <c r="R11" s="65"/>
      <c r="S11" s="54"/>
      <c r="T11" s="54"/>
      <c r="U11" s="55"/>
    </row>
    <row r="12" spans="1:21" ht="60" customHeight="1" x14ac:dyDescent="0.4">
      <c r="A12" s="63">
        <v>4</v>
      </c>
      <c r="B12" s="63"/>
      <c r="C12" s="10"/>
      <c r="D12" s="9"/>
      <c r="E12" s="8"/>
      <c r="F12" s="7"/>
      <c r="G12" s="6"/>
      <c r="H12" s="5"/>
      <c r="I12" s="5"/>
      <c r="J12" s="5"/>
      <c r="K12" s="4"/>
      <c r="L12" s="4"/>
      <c r="M12" s="3"/>
      <c r="N12" s="3"/>
      <c r="O12" s="3"/>
      <c r="P12" s="3"/>
      <c r="Q12" s="64">
        <f t="shared" si="0"/>
        <v>0</v>
      </c>
      <c r="R12" s="65"/>
      <c r="S12" s="54"/>
      <c r="T12" s="54"/>
      <c r="U12" s="55"/>
    </row>
    <row r="13" spans="1:21" ht="60" customHeight="1" x14ac:dyDescent="0.4">
      <c r="A13" s="63">
        <v>5</v>
      </c>
      <c r="B13" s="63"/>
      <c r="C13" s="10"/>
      <c r="D13" s="9"/>
      <c r="E13" s="8"/>
      <c r="F13" s="7"/>
      <c r="G13" s="6"/>
      <c r="H13" s="5"/>
      <c r="I13" s="5"/>
      <c r="J13" s="5"/>
      <c r="K13" s="4"/>
      <c r="L13" s="4"/>
      <c r="M13" s="3"/>
      <c r="N13" s="3"/>
      <c r="O13" s="3"/>
      <c r="P13" s="3"/>
      <c r="Q13" s="64">
        <f t="shared" si="0"/>
        <v>0</v>
      </c>
      <c r="R13" s="65"/>
      <c r="S13" s="54"/>
      <c r="T13" s="54"/>
      <c r="U13" s="55"/>
    </row>
    <row r="14" spans="1:21" ht="60" customHeight="1" x14ac:dyDescent="0.4">
      <c r="A14" s="63">
        <v>6</v>
      </c>
      <c r="B14" s="63"/>
      <c r="C14" s="10"/>
      <c r="D14" s="9"/>
      <c r="E14" s="8"/>
      <c r="F14" s="7"/>
      <c r="G14" s="6"/>
      <c r="H14" s="5"/>
      <c r="I14" s="5"/>
      <c r="J14" s="5"/>
      <c r="K14" s="4"/>
      <c r="L14" s="4"/>
      <c r="M14" s="3"/>
      <c r="N14" s="3"/>
      <c r="O14" s="3"/>
      <c r="P14" s="3"/>
      <c r="Q14" s="64">
        <f t="shared" si="0"/>
        <v>0</v>
      </c>
      <c r="R14" s="65"/>
      <c r="S14" s="54"/>
      <c r="T14" s="54"/>
      <c r="U14" s="55"/>
    </row>
    <row r="15" spans="1:21" ht="60" customHeight="1" x14ac:dyDescent="0.4">
      <c r="A15" s="63">
        <v>7</v>
      </c>
      <c r="B15" s="63"/>
      <c r="C15" s="10"/>
      <c r="D15" s="9"/>
      <c r="E15" s="8"/>
      <c r="F15" s="7"/>
      <c r="G15" s="6"/>
      <c r="H15" s="5"/>
      <c r="I15" s="5"/>
      <c r="J15" s="5"/>
      <c r="K15" s="4"/>
      <c r="L15" s="4"/>
      <c r="M15" s="3"/>
      <c r="N15" s="3"/>
      <c r="O15" s="3"/>
      <c r="P15" s="3"/>
      <c r="Q15" s="64">
        <f t="shared" si="0"/>
        <v>0</v>
      </c>
      <c r="R15" s="65"/>
      <c r="S15" s="54"/>
      <c r="T15" s="54"/>
      <c r="U15" s="55"/>
    </row>
    <row r="16" spans="1:21" ht="60" customHeight="1" x14ac:dyDescent="0.4">
      <c r="A16" s="63">
        <v>8</v>
      </c>
      <c r="B16" s="63"/>
      <c r="C16" s="10"/>
      <c r="D16" s="9"/>
      <c r="E16" s="8"/>
      <c r="F16" s="7"/>
      <c r="G16" s="6"/>
      <c r="H16" s="5"/>
      <c r="I16" s="5"/>
      <c r="J16" s="5"/>
      <c r="K16" s="4"/>
      <c r="L16" s="4"/>
      <c r="M16" s="3"/>
      <c r="N16" s="3"/>
      <c r="O16" s="3"/>
      <c r="P16" s="3"/>
      <c r="Q16" s="64">
        <f t="shared" si="0"/>
        <v>0</v>
      </c>
      <c r="R16" s="65"/>
      <c r="S16" s="54"/>
      <c r="T16" s="54"/>
      <c r="U16" s="55"/>
    </row>
    <row r="17" spans="1:21" ht="60" customHeight="1" x14ac:dyDescent="0.4">
      <c r="A17" s="63">
        <v>9</v>
      </c>
      <c r="B17" s="63"/>
      <c r="C17" s="10"/>
      <c r="D17" s="9"/>
      <c r="E17" s="8"/>
      <c r="F17" s="7"/>
      <c r="G17" s="6"/>
      <c r="H17" s="5"/>
      <c r="I17" s="5"/>
      <c r="J17" s="5"/>
      <c r="K17" s="4"/>
      <c r="L17" s="4"/>
      <c r="M17" s="3"/>
      <c r="N17" s="3"/>
      <c r="O17" s="3"/>
      <c r="P17" s="3"/>
      <c r="Q17" s="64">
        <f t="shared" si="0"/>
        <v>0</v>
      </c>
      <c r="R17" s="65"/>
      <c r="S17" s="54"/>
      <c r="T17" s="54"/>
      <c r="U17" s="55"/>
    </row>
    <row r="18" spans="1:21" ht="60" customHeight="1" x14ac:dyDescent="0.4">
      <c r="A18" s="63">
        <v>10</v>
      </c>
      <c r="B18" s="63"/>
      <c r="C18" s="10"/>
      <c r="D18" s="9"/>
      <c r="E18" s="8"/>
      <c r="F18" s="7"/>
      <c r="G18" s="6"/>
      <c r="H18" s="5"/>
      <c r="I18" s="5"/>
      <c r="J18" s="5"/>
      <c r="K18" s="4"/>
      <c r="L18" s="4"/>
      <c r="M18" s="3"/>
      <c r="N18" s="3"/>
      <c r="O18" s="3"/>
      <c r="P18" s="3"/>
      <c r="Q18" s="64">
        <f t="shared" si="0"/>
        <v>0</v>
      </c>
      <c r="R18" s="65"/>
      <c r="S18" s="54"/>
      <c r="T18" s="54"/>
      <c r="U18" s="55"/>
    </row>
    <row r="19" spans="1:21" ht="18" customHeight="1" x14ac:dyDescent="0.4">
      <c r="P19" s="2" t="s">
        <v>0</v>
      </c>
      <c r="Q19" s="66">
        <f>SUM(Q9:Q18)</f>
        <v>0</v>
      </c>
      <c r="R19" s="67">
        <f>SUM(R9:R18)</f>
        <v>0</v>
      </c>
    </row>
    <row r="20" spans="1:21" x14ac:dyDescent="0.4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</sheetData>
  <mergeCells count="15">
    <mergeCell ref="B3:C3"/>
    <mergeCell ref="B4:C4"/>
    <mergeCell ref="S6:T6"/>
    <mergeCell ref="A7:A8"/>
    <mergeCell ref="B7:C7"/>
    <mergeCell ref="D7:D8"/>
    <mergeCell ref="E7:G7"/>
    <mergeCell ref="H7:J7"/>
    <mergeCell ref="K7:K8"/>
    <mergeCell ref="L7:L8"/>
    <mergeCell ref="U7:U8"/>
    <mergeCell ref="M7:Q7"/>
    <mergeCell ref="R7:R8"/>
    <mergeCell ref="S7:S8"/>
    <mergeCell ref="T7:T8"/>
  </mergeCells>
  <phoneticPr fontId="1"/>
  <dataValidations count="5">
    <dataValidation type="list" allowBlank="1" showInputMessage="1" showErrorMessage="1" sqref="D5" xr:uid="{4322F565-A740-4989-A5B8-69F60AB0E621}">
      <formula1>#REF!</formula1>
    </dataValidation>
    <dataValidation type="list" allowBlank="1" showInputMessage="1" showErrorMessage="1" sqref="E9:E18" xr:uid="{479F114A-F6C7-452D-B0C1-FAD225E0CA6A}">
      <formula1>"①指導者研修会, ②大会・合宿等派遣, ③研修会等派遣, ④指導者発掘, ⑤上級ライセンス取得"</formula1>
    </dataValidation>
    <dataValidation type="list" allowBlank="1" showInputMessage="1" showErrorMessage="1" sqref="B9:B18" xr:uid="{F3E7DB62-630E-470C-BB84-B14A5FD7EBB9}">
      <formula1>"4,5,6,7,8,9,10,11,12,1,2,3"</formula1>
    </dataValidation>
    <dataValidation type="list" allowBlank="1" showInputMessage="1" showErrorMessage="1" sqref="C9:C18" xr:uid="{C9361536-9F09-44FC-BF37-7569BBD93E28}">
      <formula1>"月間,上旬,中旬,下旬"</formula1>
    </dataValidation>
    <dataValidation type="list" allowBlank="1" showInputMessage="1" showErrorMessage="1" sqref="E4" xr:uid="{C8A52059-B433-4831-B9F1-21F414778805}">
      <formula1>"男子,女子,少年男子,少年女子,少年男女"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4F5E81-D2D3-442E-9139-4311CFE45F5C}">
          <x14:formula1>
            <xm:f>Sheet1!$V$3:$V$50</xm:f>
          </x14:formula1>
          <xm:sqref>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5FB69-1BA2-40F0-82C5-E79F17DA52BE}">
  <dimension ref="B1:X50"/>
  <sheetViews>
    <sheetView workbookViewId="0">
      <selection activeCell="L14" sqref="L14"/>
    </sheetView>
  </sheetViews>
  <sheetFormatPr defaultColWidth="8.625" defaultRowHeight="13.5" x14ac:dyDescent="0.4"/>
  <cols>
    <col min="1" max="16384" width="8.625" style="19"/>
  </cols>
  <sheetData>
    <row r="1" spans="2:24" ht="14.25" thickBot="1" x14ac:dyDescent="0.45"/>
    <row r="2" spans="2:24" ht="57.75" thickBot="1" x14ac:dyDescent="0.45">
      <c r="B2" s="20" t="s">
        <v>29</v>
      </c>
      <c r="C2" s="21" t="s">
        <v>30</v>
      </c>
      <c r="D2" s="21" t="s">
        <v>31</v>
      </c>
      <c r="E2" s="21" t="s">
        <v>27</v>
      </c>
      <c r="F2" s="21" t="s">
        <v>32</v>
      </c>
      <c r="G2" s="21" t="s">
        <v>33</v>
      </c>
      <c r="H2" s="21" t="s">
        <v>34</v>
      </c>
      <c r="I2" s="21" t="s">
        <v>12</v>
      </c>
      <c r="J2" s="21" t="s">
        <v>35</v>
      </c>
      <c r="K2" s="21" t="s">
        <v>36</v>
      </c>
      <c r="L2" s="21" t="s">
        <v>37</v>
      </c>
      <c r="M2" s="22" t="s">
        <v>38</v>
      </c>
      <c r="N2" s="21" t="s">
        <v>39</v>
      </c>
      <c r="O2" s="23" t="s">
        <v>7</v>
      </c>
      <c r="P2" s="24" t="s">
        <v>40</v>
      </c>
      <c r="Q2" s="21" t="s">
        <v>41</v>
      </c>
      <c r="R2" s="21" t="s">
        <v>42</v>
      </c>
      <c r="S2" s="21" t="s">
        <v>43</v>
      </c>
      <c r="T2" s="25" t="s">
        <v>44</v>
      </c>
      <c r="V2" s="19" t="s">
        <v>45</v>
      </c>
      <c r="W2" s="19" t="s">
        <v>46</v>
      </c>
      <c r="X2" s="19" t="s">
        <v>47</v>
      </c>
    </row>
    <row r="3" spans="2:24" ht="20.100000000000001" customHeight="1" x14ac:dyDescent="0.4">
      <c r="B3" s="26">
        <f>ROW()-2</f>
        <v>1</v>
      </c>
      <c r="C3" s="26" t="str">
        <f>IF(COUNT($R3:$S3)&gt;=1,IF(様式5【Jr指導者養成事業】!$D$3&lt;&gt;"",様式5【Jr指導者養成事業】!$D$3,""),"")</f>
        <v/>
      </c>
      <c r="D3" s="26" t="str">
        <f>IFERROR(IF(COUNT($R3:$S3)&gt;=1,INDEX($V$3:$X$50,MATCH(様式5【Jr指導者養成事業】!$D$3,$V$3:$V$50,0),3),""),"")</f>
        <v/>
      </c>
      <c r="E3" s="26"/>
      <c r="F3" s="26"/>
      <c r="G3" s="26" t="str">
        <f>IF(C3&lt;&gt;"",様式5【Jr指導者養成事業】!$D$4,"")</f>
        <v/>
      </c>
      <c r="H3" s="26">
        <f>IFERROR(INDEX(様式5【Jr指導者養成事業】!$A$9:$R$18,MATCH(Sheet1!$B3,様式5【Jr指導者養成事業】!$A$9:$A$18,0),2),"")</f>
        <v>0</v>
      </c>
      <c r="I3" s="26">
        <f>IFERROR(INDEX(様式5【Jr指導者養成事業】!$A$9:$R$18,MATCH(Sheet1!$B3,様式5【Jr指導者養成事業】!$A$9:$A$18,0),3),"")</f>
        <v>0</v>
      </c>
      <c r="J3" s="26">
        <f>IFERROR(INDEX(様式5【Jr指導者養成事業】!$A$9:$R$18,MATCH(Sheet1!$B3,様式5【Jr指導者養成事業】!$A$9:$A$18,0),5),"")</f>
        <v>0</v>
      </c>
      <c r="K3" s="27">
        <f>IFERROR(INDEX(様式5【Jr指導者養成事業】!$A$9:$R$18,MATCH(Sheet1!$B3,様式5【Jr指導者養成事業】!$A$9:$A$18,0),6),"")</f>
        <v>0</v>
      </c>
      <c r="L3" s="28">
        <f>IFERROR(INDEX(様式5【Jr指導者養成事業】!$A$9:$R$18,MATCH(Sheet1!$B3,様式5【Jr指導者養成事業】!$A$9:$A$18,0),7),"")</f>
        <v>0</v>
      </c>
      <c r="M3" s="29">
        <f>IFERROR(INDEX(様式5【Jr指導者養成事業】!$A$9:$R$18,MATCH(Sheet1!$B3,様式5【Jr指導者養成事業】!$A$9:$A$18,0),8),"")</f>
        <v>0</v>
      </c>
      <c r="N3" s="29"/>
      <c r="O3" s="29">
        <f>IFERROR(INDEX(様式5【Jr指導者養成事業】!$A$9:$R$18,MATCH(Sheet1!$B3,様式5【Jr指導者養成事業】!$A$9:$A$18,0),9),"")</f>
        <v>0</v>
      </c>
      <c r="P3" s="29">
        <f>IFERROR(INDEX(様式5【Jr指導者養成事業】!$A$9:$R$18,MATCH(Sheet1!$B3,様式5【Jr指導者養成事業】!$A$9:$A$18,0),10),"")</f>
        <v>0</v>
      </c>
      <c r="Q3" s="26">
        <f>IFERROR(INDEX(様式5【Jr指導者養成事業】!$A$9:$R$18,MATCH(Sheet1!$B3,様式5【Jr指導者養成事業】!$A$9:$A$18,0),11),"")</f>
        <v>0</v>
      </c>
      <c r="R3" s="30">
        <f>IFERROR(INDEX(様式5【Jr指導者養成事業】!$A$9:$R$18,MATCH(Sheet1!$B3,様式5【Jr指導者養成事業】!$A$9:$A$18,0),18),"")</f>
        <v>0</v>
      </c>
      <c r="S3" s="30" t="str">
        <f>IFERROR(INDEX(様式5【Jr指導者養成事業】!$A$9:$R$18,MATCH(Sheet1!$B3,様式5【Jr指導者養成事業】!$A$9:$A$18,0),19),"")</f>
        <v/>
      </c>
      <c r="T3" s="26">
        <f>IFERROR(INDEX(様式5【Jr指導者養成事業】!$A$9:$R$18,MATCH(Sheet1!$B3,様式5【Jr指導者養成事業】!$A$9:$A$18,0),4),"")</f>
        <v>0</v>
      </c>
      <c r="V3" s="19" t="s">
        <v>48</v>
      </c>
      <c r="W3" s="19" t="s">
        <v>49</v>
      </c>
      <c r="X3" s="19" t="s">
        <v>50</v>
      </c>
    </row>
    <row r="4" spans="2:24" ht="20.100000000000001" customHeight="1" x14ac:dyDescent="0.4">
      <c r="B4" s="31">
        <f t="shared" ref="B4:B12" si="0">ROW()-2</f>
        <v>2</v>
      </c>
      <c r="C4" s="31" t="str">
        <f>IF(COUNT($R4:$S4)&gt;=1,IF(様式5【Jr指導者養成事業】!$D$3&lt;&gt;"",様式5【Jr指導者養成事業】!$D$3,""),"")</f>
        <v/>
      </c>
      <c r="D4" s="31" t="str">
        <f>IFERROR(IF(COUNT($R4:$S4)&gt;=1,INDEX($V$3:$X$50,MATCH(様式5【Jr指導者養成事業】!$D$3,$V$3:$V$50,0),3),""),"")</f>
        <v/>
      </c>
      <c r="E4" s="31"/>
      <c r="F4" s="31"/>
      <c r="G4" s="31" t="str">
        <f>IF(C4&lt;&gt;"",様式5【Jr指導者養成事業】!$D$4,"")</f>
        <v/>
      </c>
      <c r="H4" s="31">
        <f>IFERROR(INDEX(様式5【Jr指導者養成事業】!$A$9:$R$18,MATCH(Sheet1!$B4,様式5【Jr指導者養成事業】!$A$9:$A$18,0),2),"")</f>
        <v>0</v>
      </c>
      <c r="I4" s="31">
        <f>IFERROR(INDEX(様式5【Jr指導者養成事業】!$A$9:$R$18,MATCH(Sheet1!$B4,様式5【Jr指導者養成事業】!$A$9:$A$18,0),3),"")</f>
        <v>0</v>
      </c>
      <c r="J4" s="31">
        <f>IFERROR(INDEX(様式5【Jr指導者養成事業】!$A$9:$R$18,MATCH(Sheet1!$B4,様式5【Jr指導者養成事業】!$A$9:$A$18,0),5),"")</f>
        <v>0</v>
      </c>
      <c r="K4" s="32">
        <f>IFERROR(INDEX(様式5【Jr指導者養成事業】!$A$9:$R$18,MATCH(Sheet1!$B4,様式5【Jr指導者養成事業】!$A$9:$A$18,0),6),"")</f>
        <v>0</v>
      </c>
      <c r="L4" s="33">
        <f>IFERROR(INDEX(様式5【Jr指導者養成事業】!$A$9:$R$18,MATCH(Sheet1!$B4,様式5【Jr指導者養成事業】!$A$9:$A$18,0),7),"")</f>
        <v>0</v>
      </c>
      <c r="M4" s="34">
        <f>IFERROR(INDEX(様式5【Jr指導者養成事業】!$A$9:$R$18,MATCH(Sheet1!$B4,様式5【Jr指導者養成事業】!$A$9:$A$18,0),8),"")</f>
        <v>0</v>
      </c>
      <c r="N4" s="34"/>
      <c r="O4" s="34">
        <f>IFERROR(INDEX(様式5【Jr指導者養成事業】!$A$9:$R$18,MATCH(Sheet1!$B4,様式5【Jr指導者養成事業】!$A$9:$A$18,0),9),"")</f>
        <v>0</v>
      </c>
      <c r="P4" s="34">
        <f>IFERROR(INDEX(様式5【Jr指導者養成事業】!$A$9:$R$18,MATCH(Sheet1!$B4,様式5【Jr指導者養成事業】!$A$9:$A$18,0),10),"")</f>
        <v>0</v>
      </c>
      <c r="Q4" s="31">
        <f>IFERROR(INDEX(様式5【Jr指導者養成事業】!$A$9:$R$18,MATCH(Sheet1!$B4,様式5【Jr指導者養成事業】!$A$9:$A$18,0),11),"")</f>
        <v>0</v>
      </c>
      <c r="R4" s="35">
        <f>IFERROR(INDEX(様式5【Jr指導者養成事業】!$A$9:$R$18,MATCH(Sheet1!$B4,様式5【Jr指導者養成事業】!$A$9:$A$18,0),18),"")</f>
        <v>0</v>
      </c>
      <c r="S4" s="35" t="str">
        <f>IFERROR(INDEX(様式5【Jr指導者養成事業】!$A$9:$R$18,MATCH(Sheet1!$B4,様式5【Jr指導者養成事業】!$A$9:$A$18,0),19),"")</f>
        <v/>
      </c>
      <c r="T4" s="31">
        <f>IFERROR(INDEX(様式5【Jr指導者養成事業】!$A$9:$R$18,MATCH(Sheet1!$B4,様式5【Jr指導者養成事業】!$A$9:$A$18,0),4),"")</f>
        <v>0</v>
      </c>
      <c r="V4" s="19" t="s">
        <v>51</v>
      </c>
      <c r="W4" s="19" t="s">
        <v>52</v>
      </c>
      <c r="X4" s="19" t="s">
        <v>50</v>
      </c>
    </row>
    <row r="5" spans="2:24" ht="20.100000000000001" customHeight="1" x14ac:dyDescent="0.4">
      <c r="B5" s="31">
        <f t="shared" si="0"/>
        <v>3</v>
      </c>
      <c r="C5" s="31" t="str">
        <f>IF(COUNT($R5:$S5)&gt;=1,IF(様式5【Jr指導者養成事業】!$D$3&lt;&gt;"",様式5【Jr指導者養成事業】!$D$3,""),"")</f>
        <v/>
      </c>
      <c r="D5" s="31" t="str">
        <f>IFERROR(IF(COUNT($R5:$S5)&gt;=1,INDEX($V$3:$X$50,MATCH(様式5【Jr指導者養成事業】!$D$3,$V$3:$V$50,0),3),""),"")</f>
        <v/>
      </c>
      <c r="E5" s="31"/>
      <c r="F5" s="31"/>
      <c r="G5" s="31" t="str">
        <f>IF(C5&lt;&gt;"",様式5【Jr指導者養成事業】!$D$4,"")</f>
        <v/>
      </c>
      <c r="H5" s="31">
        <f>IFERROR(INDEX(様式5【Jr指導者養成事業】!$A$9:$R$18,MATCH(Sheet1!$B5,様式5【Jr指導者養成事業】!$A$9:$A$18,0),2),"")</f>
        <v>0</v>
      </c>
      <c r="I5" s="31">
        <f>IFERROR(INDEX(様式5【Jr指導者養成事業】!$A$9:$R$18,MATCH(Sheet1!$B5,様式5【Jr指導者養成事業】!$A$9:$A$18,0),3),"")</f>
        <v>0</v>
      </c>
      <c r="J5" s="31">
        <f>IFERROR(INDEX(様式5【Jr指導者養成事業】!$A$9:$R$18,MATCH(Sheet1!$B5,様式5【Jr指導者養成事業】!$A$9:$A$18,0),5),"")</f>
        <v>0</v>
      </c>
      <c r="K5" s="32">
        <f>IFERROR(INDEX(様式5【Jr指導者養成事業】!$A$9:$R$18,MATCH(Sheet1!$B5,様式5【Jr指導者養成事業】!$A$9:$A$18,0),6),"")</f>
        <v>0</v>
      </c>
      <c r="L5" s="33">
        <f>IFERROR(INDEX(様式5【Jr指導者養成事業】!$A$9:$R$18,MATCH(Sheet1!$B5,様式5【Jr指導者養成事業】!$A$9:$A$18,0),7),"")</f>
        <v>0</v>
      </c>
      <c r="M5" s="34">
        <f>IFERROR(INDEX(様式5【Jr指導者養成事業】!$A$9:$R$18,MATCH(Sheet1!$B5,様式5【Jr指導者養成事業】!$A$9:$A$18,0),8),"")</f>
        <v>0</v>
      </c>
      <c r="N5" s="34"/>
      <c r="O5" s="34">
        <f>IFERROR(INDEX(様式5【Jr指導者養成事業】!$A$9:$R$18,MATCH(Sheet1!$B5,様式5【Jr指導者養成事業】!$A$9:$A$18,0),9),"")</f>
        <v>0</v>
      </c>
      <c r="P5" s="34">
        <f>IFERROR(INDEX(様式5【Jr指導者養成事業】!$A$9:$R$18,MATCH(Sheet1!$B5,様式5【Jr指導者養成事業】!$A$9:$A$18,0),10),"")</f>
        <v>0</v>
      </c>
      <c r="Q5" s="31">
        <f>IFERROR(INDEX(様式5【Jr指導者養成事業】!$A$9:$R$18,MATCH(Sheet1!$B5,様式5【Jr指導者養成事業】!$A$9:$A$18,0),11),"")</f>
        <v>0</v>
      </c>
      <c r="R5" s="35">
        <f>IFERROR(INDEX(様式5【Jr指導者養成事業】!$A$9:$R$18,MATCH(Sheet1!$B5,様式5【Jr指導者養成事業】!$A$9:$A$18,0),18),"")</f>
        <v>0</v>
      </c>
      <c r="S5" s="35" t="str">
        <f>IFERROR(INDEX(様式5【Jr指導者養成事業】!$A$9:$R$18,MATCH(Sheet1!$B5,様式5【Jr指導者養成事業】!$A$9:$A$18,0),19),"")</f>
        <v/>
      </c>
      <c r="T5" s="31">
        <f>IFERROR(INDEX(様式5【Jr指導者養成事業】!$A$9:$R$18,MATCH(Sheet1!$B5,様式5【Jr指導者養成事業】!$A$9:$A$18,0),4),"")</f>
        <v>0</v>
      </c>
      <c r="V5" s="19" t="s">
        <v>53</v>
      </c>
      <c r="W5" s="19" t="s">
        <v>54</v>
      </c>
      <c r="X5" s="19" t="s">
        <v>55</v>
      </c>
    </row>
    <row r="6" spans="2:24" ht="20.100000000000001" customHeight="1" x14ac:dyDescent="0.4">
      <c r="B6" s="31">
        <f t="shared" si="0"/>
        <v>4</v>
      </c>
      <c r="C6" s="31" t="str">
        <f>IF(COUNT($R6:$S6)&gt;=1,IF(様式5【Jr指導者養成事業】!$D$3&lt;&gt;"",様式5【Jr指導者養成事業】!$D$3,""),"")</f>
        <v/>
      </c>
      <c r="D6" s="31" t="str">
        <f>IFERROR(IF(COUNT($R6:$S6)&gt;=1,INDEX($V$3:$X$50,MATCH(様式5【Jr指導者養成事業】!$D$3,$V$3:$V$50,0),3),""),"")</f>
        <v/>
      </c>
      <c r="E6" s="31"/>
      <c r="F6" s="31"/>
      <c r="G6" s="31" t="str">
        <f>IF(C6&lt;&gt;"",様式5【Jr指導者養成事業】!$D$4,"")</f>
        <v/>
      </c>
      <c r="H6" s="31">
        <f>IFERROR(INDEX(様式5【Jr指導者養成事業】!$A$9:$R$18,MATCH(Sheet1!$B6,様式5【Jr指導者養成事業】!$A$9:$A$18,0),2),"")</f>
        <v>0</v>
      </c>
      <c r="I6" s="31">
        <f>IFERROR(INDEX(様式5【Jr指導者養成事業】!$A$9:$R$18,MATCH(Sheet1!$B6,様式5【Jr指導者養成事業】!$A$9:$A$18,0),3),"")</f>
        <v>0</v>
      </c>
      <c r="J6" s="31">
        <f>IFERROR(INDEX(様式5【Jr指導者養成事業】!$A$9:$R$18,MATCH(Sheet1!$B6,様式5【Jr指導者養成事業】!$A$9:$A$18,0),5),"")</f>
        <v>0</v>
      </c>
      <c r="K6" s="32">
        <f>IFERROR(INDEX(様式5【Jr指導者養成事業】!$A$9:$R$18,MATCH(Sheet1!$B6,様式5【Jr指導者養成事業】!$A$9:$A$18,0),6),"")</f>
        <v>0</v>
      </c>
      <c r="L6" s="33">
        <f>IFERROR(INDEX(様式5【Jr指導者養成事業】!$A$9:$R$18,MATCH(Sheet1!$B6,様式5【Jr指導者養成事業】!$A$9:$A$18,0),7),"")</f>
        <v>0</v>
      </c>
      <c r="M6" s="34">
        <f>IFERROR(INDEX(様式5【Jr指導者養成事業】!$A$9:$R$18,MATCH(Sheet1!$B6,様式5【Jr指導者養成事業】!$A$9:$A$18,0),8),"")</f>
        <v>0</v>
      </c>
      <c r="N6" s="34"/>
      <c r="O6" s="34">
        <f>IFERROR(INDEX(様式5【Jr指導者養成事業】!$A$9:$R$18,MATCH(Sheet1!$B6,様式5【Jr指導者養成事業】!$A$9:$A$18,0),9),"")</f>
        <v>0</v>
      </c>
      <c r="P6" s="34">
        <f>IFERROR(INDEX(様式5【Jr指導者養成事業】!$A$9:$R$18,MATCH(Sheet1!$B6,様式5【Jr指導者養成事業】!$A$9:$A$18,0),10),"")</f>
        <v>0</v>
      </c>
      <c r="Q6" s="31">
        <f>IFERROR(INDEX(様式5【Jr指導者養成事業】!$A$9:$R$18,MATCH(Sheet1!$B6,様式5【Jr指導者養成事業】!$A$9:$A$18,0),11),"")</f>
        <v>0</v>
      </c>
      <c r="R6" s="35">
        <f>IFERROR(INDEX(様式5【Jr指導者養成事業】!$A$9:$R$18,MATCH(Sheet1!$B6,様式5【Jr指導者養成事業】!$A$9:$A$18,0),18),"")</f>
        <v>0</v>
      </c>
      <c r="S6" s="35" t="str">
        <f>IFERROR(INDEX(様式5【Jr指導者養成事業】!$A$9:$R$18,MATCH(Sheet1!$B6,様式5【Jr指導者養成事業】!$A$9:$A$18,0),19),"")</f>
        <v/>
      </c>
      <c r="T6" s="31">
        <f>IFERROR(INDEX(様式5【Jr指導者養成事業】!$A$9:$R$18,MATCH(Sheet1!$B6,様式5【Jr指導者養成事業】!$A$9:$A$18,0),4),"")</f>
        <v>0</v>
      </c>
      <c r="V6" s="19" t="s">
        <v>56</v>
      </c>
      <c r="W6" s="19" t="s">
        <v>57</v>
      </c>
      <c r="X6" s="19" t="s">
        <v>58</v>
      </c>
    </row>
    <row r="7" spans="2:24" ht="20.100000000000001" customHeight="1" x14ac:dyDescent="0.4">
      <c r="B7" s="31">
        <f t="shared" si="0"/>
        <v>5</v>
      </c>
      <c r="C7" s="31" t="str">
        <f>IF(COUNT($R7:$S7)&gt;=1,IF(様式5【Jr指導者養成事業】!$D$3&lt;&gt;"",様式5【Jr指導者養成事業】!$D$3,""),"")</f>
        <v/>
      </c>
      <c r="D7" s="31" t="str">
        <f>IFERROR(IF(COUNT($R7:$S7)&gt;=1,INDEX($V$3:$X$50,MATCH(様式5【Jr指導者養成事業】!$D$3,$V$3:$V$50,0),3),""),"")</f>
        <v/>
      </c>
      <c r="E7" s="31"/>
      <c r="F7" s="31"/>
      <c r="G7" s="31" t="str">
        <f>IF(C7&lt;&gt;"",様式5【Jr指導者養成事業】!$D$4,"")</f>
        <v/>
      </c>
      <c r="H7" s="31">
        <f>IFERROR(INDEX(様式5【Jr指導者養成事業】!$A$9:$R$18,MATCH(Sheet1!$B7,様式5【Jr指導者養成事業】!$A$9:$A$18,0),2),"")</f>
        <v>0</v>
      </c>
      <c r="I7" s="31">
        <f>IFERROR(INDEX(様式5【Jr指導者養成事業】!$A$9:$R$18,MATCH(Sheet1!$B7,様式5【Jr指導者養成事業】!$A$9:$A$18,0),3),"")</f>
        <v>0</v>
      </c>
      <c r="J7" s="31">
        <f>IFERROR(INDEX(様式5【Jr指導者養成事業】!$A$9:$R$18,MATCH(Sheet1!$B7,様式5【Jr指導者養成事業】!$A$9:$A$18,0),5),"")</f>
        <v>0</v>
      </c>
      <c r="K7" s="32">
        <f>IFERROR(INDEX(様式5【Jr指導者養成事業】!$A$9:$R$18,MATCH(Sheet1!$B7,様式5【Jr指導者養成事業】!$A$9:$A$18,0),6),"")</f>
        <v>0</v>
      </c>
      <c r="L7" s="33">
        <f>IFERROR(INDEX(様式5【Jr指導者養成事業】!$A$9:$R$18,MATCH(Sheet1!$B7,様式5【Jr指導者養成事業】!$A$9:$A$18,0),7),"")</f>
        <v>0</v>
      </c>
      <c r="M7" s="34">
        <f>IFERROR(INDEX(様式5【Jr指導者養成事業】!$A$9:$R$18,MATCH(Sheet1!$B7,様式5【Jr指導者養成事業】!$A$9:$A$18,0),8),"")</f>
        <v>0</v>
      </c>
      <c r="N7" s="34"/>
      <c r="O7" s="34">
        <f>IFERROR(INDEX(様式5【Jr指導者養成事業】!$A$9:$R$18,MATCH(Sheet1!$B7,様式5【Jr指導者養成事業】!$A$9:$A$18,0),9),"")</f>
        <v>0</v>
      </c>
      <c r="P7" s="34">
        <f>IFERROR(INDEX(様式5【Jr指導者養成事業】!$A$9:$R$18,MATCH(Sheet1!$B7,様式5【Jr指導者養成事業】!$A$9:$A$18,0),10),"")</f>
        <v>0</v>
      </c>
      <c r="Q7" s="31">
        <f>IFERROR(INDEX(様式5【Jr指導者養成事業】!$A$9:$R$18,MATCH(Sheet1!$B7,様式5【Jr指導者養成事業】!$A$9:$A$18,0),11),"")</f>
        <v>0</v>
      </c>
      <c r="R7" s="35">
        <f>IFERROR(INDEX(様式5【Jr指導者養成事業】!$A$9:$R$18,MATCH(Sheet1!$B7,様式5【Jr指導者養成事業】!$A$9:$A$18,0),18),"")</f>
        <v>0</v>
      </c>
      <c r="S7" s="35" t="str">
        <f>IFERROR(INDEX(様式5【Jr指導者養成事業】!$A$9:$R$18,MATCH(Sheet1!$B7,様式5【Jr指導者養成事業】!$A$9:$A$18,0),19),"")</f>
        <v/>
      </c>
      <c r="T7" s="31">
        <f>IFERROR(INDEX(様式5【Jr指導者養成事業】!$A$9:$R$18,MATCH(Sheet1!$B7,様式5【Jr指導者養成事業】!$A$9:$A$18,0),4),"")</f>
        <v>0</v>
      </c>
      <c r="V7" s="19" t="s">
        <v>59</v>
      </c>
      <c r="W7" s="19" t="s">
        <v>60</v>
      </c>
      <c r="X7" s="19" t="s">
        <v>61</v>
      </c>
    </row>
    <row r="8" spans="2:24" ht="20.100000000000001" customHeight="1" x14ac:dyDescent="0.4">
      <c r="B8" s="31">
        <f t="shared" si="0"/>
        <v>6</v>
      </c>
      <c r="C8" s="31" t="str">
        <f>IF(COUNT($R8:$S8)&gt;=1,IF(様式5【Jr指導者養成事業】!$D$3&lt;&gt;"",様式5【Jr指導者養成事業】!$D$3,""),"")</f>
        <v/>
      </c>
      <c r="D8" s="31" t="str">
        <f>IFERROR(IF(COUNT($R8:$S8)&gt;=1,INDEX($V$3:$X$50,MATCH(様式5【Jr指導者養成事業】!$D$3,$V$3:$V$50,0),3),""),"")</f>
        <v/>
      </c>
      <c r="E8" s="31"/>
      <c r="F8" s="31"/>
      <c r="G8" s="31" t="str">
        <f>IF(C8&lt;&gt;"",様式5【Jr指導者養成事業】!$D$4,"")</f>
        <v/>
      </c>
      <c r="H8" s="31">
        <f>IFERROR(INDEX(様式5【Jr指導者養成事業】!$A$9:$R$18,MATCH(Sheet1!$B8,様式5【Jr指導者養成事業】!$A$9:$A$18,0),2),"")</f>
        <v>0</v>
      </c>
      <c r="I8" s="31">
        <f>IFERROR(INDEX(様式5【Jr指導者養成事業】!$A$9:$R$18,MATCH(Sheet1!$B8,様式5【Jr指導者養成事業】!$A$9:$A$18,0),3),"")</f>
        <v>0</v>
      </c>
      <c r="J8" s="31">
        <f>IFERROR(INDEX(様式5【Jr指導者養成事業】!$A$9:$R$18,MATCH(Sheet1!$B8,様式5【Jr指導者養成事業】!$A$9:$A$18,0),5),"")</f>
        <v>0</v>
      </c>
      <c r="K8" s="32">
        <f>IFERROR(INDEX(様式5【Jr指導者養成事業】!$A$9:$R$18,MATCH(Sheet1!$B8,様式5【Jr指導者養成事業】!$A$9:$A$18,0),6),"")</f>
        <v>0</v>
      </c>
      <c r="L8" s="33">
        <f>IFERROR(INDEX(様式5【Jr指導者養成事業】!$A$9:$R$18,MATCH(Sheet1!$B8,様式5【Jr指導者養成事業】!$A$9:$A$18,0),7),"")</f>
        <v>0</v>
      </c>
      <c r="M8" s="34">
        <f>IFERROR(INDEX(様式5【Jr指導者養成事業】!$A$9:$R$18,MATCH(Sheet1!$B8,様式5【Jr指導者養成事業】!$A$9:$A$18,0),8),"")</f>
        <v>0</v>
      </c>
      <c r="N8" s="34"/>
      <c r="O8" s="34">
        <f>IFERROR(INDEX(様式5【Jr指導者養成事業】!$A$9:$R$18,MATCH(Sheet1!$B8,様式5【Jr指導者養成事業】!$A$9:$A$18,0),9),"")</f>
        <v>0</v>
      </c>
      <c r="P8" s="34">
        <f>IFERROR(INDEX(様式5【Jr指導者養成事業】!$A$9:$R$18,MATCH(Sheet1!$B8,様式5【Jr指導者養成事業】!$A$9:$A$18,0),10),"")</f>
        <v>0</v>
      </c>
      <c r="Q8" s="31">
        <f>IFERROR(INDEX(様式5【Jr指導者養成事業】!$A$9:$R$18,MATCH(Sheet1!$B8,様式5【Jr指導者養成事業】!$A$9:$A$18,0),11),"")</f>
        <v>0</v>
      </c>
      <c r="R8" s="35">
        <f>IFERROR(INDEX(様式5【Jr指導者養成事業】!$A$9:$R$18,MATCH(Sheet1!$B8,様式5【Jr指導者養成事業】!$A$9:$A$18,0),18),"")</f>
        <v>0</v>
      </c>
      <c r="S8" s="35" t="str">
        <f>IFERROR(INDEX(様式5【Jr指導者養成事業】!$A$9:$R$18,MATCH(Sheet1!$B8,様式5【Jr指導者養成事業】!$A$9:$A$18,0),19),"")</f>
        <v/>
      </c>
      <c r="T8" s="31">
        <f>IFERROR(INDEX(様式5【Jr指導者養成事業】!$A$9:$R$18,MATCH(Sheet1!$B8,様式5【Jr指導者養成事業】!$A$9:$A$18,0),4),"")</f>
        <v>0</v>
      </c>
      <c r="V8" s="19" t="s">
        <v>62</v>
      </c>
      <c r="W8" s="19" t="s">
        <v>63</v>
      </c>
      <c r="X8" s="19" t="s">
        <v>64</v>
      </c>
    </row>
    <row r="9" spans="2:24" ht="20.100000000000001" customHeight="1" x14ac:dyDescent="0.4">
      <c r="B9" s="31">
        <f t="shared" si="0"/>
        <v>7</v>
      </c>
      <c r="C9" s="31" t="str">
        <f>IF(COUNT($R9:$S9)&gt;=1,IF(様式5【Jr指導者養成事業】!$D$3&lt;&gt;"",様式5【Jr指導者養成事業】!$D$3,""),"")</f>
        <v/>
      </c>
      <c r="D9" s="31" t="str">
        <f>IFERROR(IF(COUNT($R9:$S9)&gt;=1,INDEX($V$3:$X$50,MATCH(様式5【Jr指導者養成事業】!$D$3,$V$3:$V$50,0),3),""),"")</f>
        <v/>
      </c>
      <c r="E9" s="31"/>
      <c r="F9" s="31"/>
      <c r="G9" s="31" t="str">
        <f>IF(C9&lt;&gt;"",様式5【Jr指導者養成事業】!$D$4,"")</f>
        <v/>
      </c>
      <c r="H9" s="31">
        <f>IFERROR(INDEX(様式5【Jr指導者養成事業】!$A$9:$R$18,MATCH(Sheet1!$B9,様式5【Jr指導者養成事業】!$A$9:$A$18,0),2),"")</f>
        <v>0</v>
      </c>
      <c r="I9" s="31">
        <f>IFERROR(INDEX(様式5【Jr指導者養成事業】!$A$9:$R$18,MATCH(Sheet1!$B9,様式5【Jr指導者養成事業】!$A$9:$A$18,0),3),"")</f>
        <v>0</v>
      </c>
      <c r="J9" s="31">
        <f>IFERROR(INDEX(様式5【Jr指導者養成事業】!$A$9:$R$18,MATCH(Sheet1!$B9,様式5【Jr指導者養成事業】!$A$9:$A$18,0),5),"")</f>
        <v>0</v>
      </c>
      <c r="K9" s="32">
        <f>IFERROR(INDEX(様式5【Jr指導者養成事業】!$A$9:$R$18,MATCH(Sheet1!$B9,様式5【Jr指導者養成事業】!$A$9:$A$18,0),6),"")</f>
        <v>0</v>
      </c>
      <c r="L9" s="33">
        <f>IFERROR(INDEX(様式5【Jr指導者養成事業】!$A$9:$R$18,MATCH(Sheet1!$B9,様式5【Jr指導者養成事業】!$A$9:$A$18,0),7),"")</f>
        <v>0</v>
      </c>
      <c r="M9" s="34">
        <f>IFERROR(INDEX(様式5【Jr指導者養成事業】!$A$9:$R$18,MATCH(Sheet1!$B9,様式5【Jr指導者養成事業】!$A$9:$A$18,0),8),"")</f>
        <v>0</v>
      </c>
      <c r="N9" s="34"/>
      <c r="O9" s="34">
        <f>IFERROR(INDEX(様式5【Jr指導者養成事業】!$A$9:$R$18,MATCH(Sheet1!$B9,様式5【Jr指導者養成事業】!$A$9:$A$18,0),9),"")</f>
        <v>0</v>
      </c>
      <c r="P9" s="34">
        <f>IFERROR(INDEX(様式5【Jr指導者養成事業】!$A$9:$R$18,MATCH(Sheet1!$B9,様式5【Jr指導者養成事業】!$A$9:$A$18,0),10),"")</f>
        <v>0</v>
      </c>
      <c r="Q9" s="31">
        <f>IFERROR(INDEX(様式5【Jr指導者養成事業】!$A$9:$R$18,MATCH(Sheet1!$B9,様式5【Jr指導者養成事業】!$A$9:$A$18,0),11),"")</f>
        <v>0</v>
      </c>
      <c r="R9" s="35">
        <f>IFERROR(INDEX(様式5【Jr指導者養成事業】!$A$9:$R$18,MATCH(Sheet1!$B9,様式5【Jr指導者養成事業】!$A$9:$A$18,0),18),"")</f>
        <v>0</v>
      </c>
      <c r="S9" s="35" t="str">
        <f>IFERROR(INDEX(様式5【Jr指導者養成事業】!$A$9:$R$18,MATCH(Sheet1!$B9,様式5【Jr指導者養成事業】!$A$9:$A$18,0),19),"")</f>
        <v/>
      </c>
      <c r="T9" s="31">
        <f>IFERROR(INDEX(様式5【Jr指導者養成事業】!$A$9:$R$18,MATCH(Sheet1!$B9,様式5【Jr指導者養成事業】!$A$9:$A$18,0),4),"")</f>
        <v>0</v>
      </c>
      <c r="V9" s="19" t="s">
        <v>65</v>
      </c>
      <c r="W9" s="19" t="s">
        <v>66</v>
      </c>
      <c r="X9" s="19" t="s">
        <v>64</v>
      </c>
    </row>
    <row r="10" spans="2:24" ht="20.100000000000001" customHeight="1" x14ac:dyDescent="0.4">
      <c r="B10" s="31">
        <f t="shared" si="0"/>
        <v>8</v>
      </c>
      <c r="C10" s="31" t="str">
        <f>IF(COUNT($R10:$S10)&gt;=1,IF(様式5【Jr指導者養成事業】!$D$3&lt;&gt;"",様式5【Jr指導者養成事業】!$D$3,""),"")</f>
        <v/>
      </c>
      <c r="D10" s="31" t="str">
        <f>IFERROR(IF(COUNT($R10:$S10)&gt;=1,INDEX($V$3:$X$50,MATCH(様式5【Jr指導者養成事業】!$D$3,$V$3:$V$50,0),3),""),"")</f>
        <v/>
      </c>
      <c r="E10" s="31"/>
      <c r="F10" s="31"/>
      <c r="G10" s="31" t="str">
        <f>IF(C10&lt;&gt;"",様式5【Jr指導者養成事業】!$D$4,"")</f>
        <v/>
      </c>
      <c r="H10" s="31">
        <f>IFERROR(INDEX(様式5【Jr指導者養成事業】!$A$9:$R$18,MATCH(Sheet1!$B10,様式5【Jr指導者養成事業】!$A$9:$A$18,0),2),"")</f>
        <v>0</v>
      </c>
      <c r="I10" s="31">
        <f>IFERROR(INDEX(様式5【Jr指導者養成事業】!$A$9:$R$18,MATCH(Sheet1!$B10,様式5【Jr指導者養成事業】!$A$9:$A$18,0),3),"")</f>
        <v>0</v>
      </c>
      <c r="J10" s="31">
        <f>IFERROR(INDEX(様式5【Jr指導者養成事業】!$A$9:$R$18,MATCH(Sheet1!$B10,様式5【Jr指導者養成事業】!$A$9:$A$18,0),5),"")</f>
        <v>0</v>
      </c>
      <c r="K10" s="32">
        <f>IFERROR(INDEX(様式5【Jr指導者養成事業】!$A$9:$R$18,MATCH(Sheet1!$B10,様式5【Jr指導者養成事業】!$A$9:$A$18,0),6),"")</f>
        <v>0</v>
      </c>
      <c r="L10" s="33">
        <f>IFERROR(INDEX(様式5【Jr指導者養成事業】!$A$9:$R$18,MATCH(Sheet1!$B10,様式5【Jr指導者養成事業】!$A$9:$A$18,0),7),"")</f>
        <v>0</v>
      </c>
      <c r="M10" s="34">
        <f>IFERROR(INDEX(様式5【Jr指導者養成事業】!$A$9:$R$18,MATCH(Sheet1!$B10,様式5【Jr指導者養成事業】!$A$9:$A$18,0),8),"")</f>
        <v>0</v>
      </c>
      <c r="N10" s="34"/>
      <c r="O10" s="34">
        <f>IFERROR(INDEX(様式5【Jr指導者養成事業】!$A$9:$R$18,MATCH(Sheet1!$B10,様式5【Jr指導者養成事業】!$A$9:$A$18,0),9),"")</f>
        <v>0</v>
      </c>
      <c r="P10" s="34">
        <f>IFERROR(INDEX(様式5【Jr指導者養成事業】!$A$9:$R$18,MATCH(Sheet1!$B10,様式5【Jr指導者養成事業】!$A$9:$A$18,0),10),"")</f>
        <v>0</v>
      </c>
      <c r="Q10" s="31">
        <f>IFERROR(INDEX(様式5【Jr指導者養成事業】!$A$9:$R$18,MATCH(Sheet1!$B10,様式5【Jr指導者養成事業】!$A$9:$A$18,0),11),"")</f>
        <v>0</v>
      </c>
      <c r="R10" s="35">
        <f>IFERROR(INDEX(様式5【Jr指導者養成事業】!$A$9:$R$18,MATCH(Sheet1!$B10,様式5【Jr指導者養成事業】!$A$9:$A$18,0),18),"")</f>
        <v>0</v>
      </c>
      <c r="S10" s="35" t="str">
        <f>IFERROR(INDEX(様式5【Jr指導者養成事業】!$A$9:$R$18,MATCH(Sheet1!$B10,様式5【Jr指導者養成事業】!$A$9:$A$18,0),19),"")</f>
        <v/>
      </c>
      <c r="T10" s="31">
        <f>IFERROR(INDEX(様式5【Jr指導者養成事業】!$A$9:$R$18,MATCH(Sheet1!$B10,様式5【Jr指導者養成事業】!$A$9:$A$18,0),4),"")</f>
        <v>0</v>
      </c>
      <c r="V10" s="19" t="s">
        <v>67</v>
      </c>
      <c r="W10" s="19" t="s">
        <v>68</v>
      </c>
      <c r="X10" s="19" t="s">
        <v>64</v>
      </c>
    </row>
    <row r="11" spans="2:24" ht="20.100000000000001" customHeight="1" x14ac:dyDescent="0.4">
      <c r="B11" s="31">
        <f t="shared" si="0"/>
        <v>9</v>
      </c>
      <c r="C11" s="31" t="str">
        <f>IF(COUNT($R11:$S11)&gt;=1,IF(様式5【Jr指導者養成事業】!$D$3&lt;&gt;"",様式5【Jr指導者養成事業】!$D$3,""),"")</f>
        <v/>
      </c>
      <c r="D11" s="31" t="str">
        <f>IFERROR(IF(COUNT($R11:$S11)&gt;=1,INDEX($V$3:$X$50,MATCH(様式5【Jr指導者養成事業】!$D$3,$V$3:$V$50,0),3),""),"")</f>
        <v/>
      </c>
      <c r="E11" s="31"/>
      <c r="F11" s="31"/>
      <c r="G11" s="31" t="str">
        <f>IF(C11&lt;&gt;"",様式5【Jr指導者養成事業】!$D$4,"")</f>
        <v/>
      </c>
      <c r="H11" s="31">
        <f>IFERROR(INDEX(様式5【Jr指導者養成事業】!$A$9:$R$18,MATCH(Sheet1!$B11,様式5【Jr指導者養成事業】!$A$9:$A$18,0),2),"")</f>
        <v>0</v>
      </c>
      <c r="I11" s="31">
        <f>IFERROR(INDEX(様式5【Jr指導者養成事業】!$A$9:$R$18,MATCH(Sheet1!$B11,様式5【Jr指導者養成事業】!$A$9:$A$18,0),3),"")</f>
        <v>0</v>
      </c>
      <c r="J11" s="31">
        <f>IFERROR(INDEX(様式5【Jr指導者養成事業】!$A$9:$R$18,MATCH(Sheet1!$B11,様式5【Jr指導者養成事業】!$A$9:$A$18,0),5),"")</f>
        <v>0</v>
      </c>
      <c r="K11" s="32">
        <f>IFERROR(INDEX(様式5【Jr指導者養成事業】!$A$9:$R$18,MATCH(Sheet1!$B11,様式5【Jr指導者養成事業】!$A$9:$A$18,0),6),"")</f>
        <v>0</v>
      </c>
      <c r="L11" s="33">
        <f>IFERROR(INDEX(様式5【Jr指導者養成事業】!$A$9:$R$18,MATCH(Sheet1!$B11,様式5【Jr指導者養成事業】!$A$9:$A$18,0),7),"")</f>
        <v>0</v>
      </c>
      <c r="M11" s="34">
        <f>IFERROR(INDEX(様式5【Jr指導者養成事業】!$A$9:$R$18,MATCH(Sheet1!$B11,様式5【Jr指導者養成事業】!$A$9:$A$18,0),8),"")</f>
        <v>0</v>
      </c>
      <c r="N11" s="34"/>
      <c r="O11" s="34">
        <f>IFERROR(INDEX(様式5【Jr指導者養成事業】!$A$9:$R$18,MATCH(Sheet1!$B11,様式5【Jr指導者養成事業】!$A$9:$A$18,0),9),"")</f>
        <v>0</v>
      </c>
      <c r="P11" s="34">
        <f>IFERROR(INDEX(様式5【Jr指導者養成事業】!$A$9:$R$18,MATCH(Sheet1!$B11,様式5【Jr指導者養成事業】!$A$9:$A$18,0),10),"")</f>
        <v>0</v>
      </c>
      <c r="Q11" s="31">
        <f>IFERROR(INDEX(様式5【Jr指導者養成事業】!$A$9:$R$18,MATCH(Sheet1!$B11,様式5【Jr指導者養成事業】!$A$9:$A$18,0),11),"")</f>
        <v>0</v>
      </c>
      <c r="R11" s="35">
        <f>IFERROR(INDEX(様式5【Jr指導者養成事業】!$A$9:$R$18,MATCH(Sheet1!$B11,様式5【Jr指導者養成事業】!$A$9:$A$18,0),18),"")</f>
        <v>0</v>
      </c>
      <c r="S11" s="35" t="str">
        <f>IFERROR(INDEX(様式5【Jr指導者養成事業】!$A$9:$R$18,MATCH(Sheet1!$B11,様式5【Jr指導者養成事業】!$A$9:$A$18,0),19),"")</f>
        <v/>
      </c>
      <c r="T11" s="31">
        <f>IFERROR(INDEX(様式5【Jr指導者養成事業】!$A$9:$R$18,MATCH(Sheet1!$B11,様式5【Jr指導者養成事業】!$A$9:$A$18,0),4),"")</f>
        <v>0</v>
      </c>
      <c r="V11" s="19" t="s">
        <v>69</v>
      </c>
      <c r="W11" s="19" t="s">
        <v>70</v>
      </c>
      <c r="X11" s="19" t="s">
        <v>64</v>
      </c>
    </row>
    <row r="12" spans="2:24" ht="20.100000000000001" customHeight="1" x14ac:dyDescent="0.4">
      <c r="B12" s="31">
        <f t="shared" si="0"/>
        <v>10</v>
      </c>
      <c r="C12" s="31" t="str">
        <f>IF(COUNT($R12:$S12)&gt;=1,IF(様式5【Jr指導者養成事業】!$D$3&lt;&gt;"",様式5【Jr指導者養成事業】!$D$3,""),"")</f>
        <v/>
      </c>
      <c r="D12" s="31" t="str">
        <f>IFERROR(IF(COUNT($R12:$S12)&gt;=1,INDEX($V$3:$X$50,MATCH(様式5【Jr指導者養成事業】!$D$3,$V$3:$V$50,0),3),""),"")</f>
        <v/>
      </c>
      <c r="E12" s="31"/>
      <c r="F12" s="31"/>
      <c r="G12" s="31" t="str">
        <f>IF(C12&lt;&gt;"",様式5【Jr指導者養成事業】!$D$4,"")</f>
        <v/>
      </c>
      <c r="H12" s="31">
        <f>IFERROR(INDEX(様式5【Jr指導者養成事業】!$A$9:$R$18,MATCH(Sheet1!$B12,様式5【Jr指導者養成事業】!$A$9:$A$18,0),2),"")</f>
        <v>0</v>
      </c>
      <c r="I12" s="31">
        <f>IFERROR(INDEX(様式5【Jr指導者養成事業】!$A$9:$R$18,MATCH(Sheet1!$B12,様式5【Jr指導者養成事業】!$A$9:$A$18,0),3),"")</f>
        <v>0</v>
      </c>
      <c r="J12" s="31">
        <f>IFERROR(INDEX(様式5【Jr指導者養成事業】!$A$9:$R$18,MATCH(Sheet1!$B12,様式5【Jr指導者養成事業】!$A$9:$A$18,0),5),"")</f>
        <v>0</v>
      </c>
      <c r="K12" s="32">
        <f>IFERROR(INDEX(様式5【Jr指導者養成事業】!$A$9:$R$18,MATCH(Sheet1!$B12,様式5【Jr指導者養成事業】!$A$9:$A$18,0),6),"")</f>
        <v>0</v>
      </c>
      <c r="L12" s="33">
        <f>IFERROR(INDEX(様式5【Jr指導者養成事業】!$A$9:$R$18,MATCH(Sheet1!$B12,様式5【Jr指導者養成事業】!$A$9:$A$18,0),7),"")</f>
        <v>0</v>
      </c>
      <c r="M12" s="34">
        <f>IFERROR(INDEX(様式5【Jr指導者養成事業】!$A$9:$R$18,MATCH(Sheet1!$B12,様式5【Jr指導者養成事業】!$A$9:$A$18,0),8),"")</f>
        <v>0</v>
      </c>
      <c r="N12" s="34"/>
      <c r="O12" s="34">
        <f>IFERROR(INDEX(様式5【Jr指導者養成事業】!$A$9:$R$18,MATCH(Sheet1!$B12,様式5【Jr指導者養成事業】!$A$9:$A$18,0),9),"")</f>
        <v>0</v>
      </c>
      <c r="P12" s="34">
        <f>IFERROR(INDEX(様式5【Jr指導者養成事業】!$A$9:$R$18,MATCH(Sheet1!$B12,様式5【Jr指導者養成事業】!$A$9:$A$18,0),10),"")</f>
        <v>0</v>
      </c>
      <c r="Q12" s="31">
        <f>IFERROR(INDEX(様式5【Jr指導者養成事業】!$A$9:$R$18,MATCH(Sheet1!$B12,様式5【Jr指導者養成事業】!$A$9:$A$18,0),11),"")</f>
        <v>0</v>
      </c>
      <c r="R12" s="35">
        <f>IFERROR(INDEX(様式5【Jr指導者養成事業】!$A$9:$R$18,MATCH(Sheet1!$B12,様式5【Jr指導者養成事業】!$A$9:$A$18,0),18),"")</f>
        <v>0</v>
      </c>
      <c r="S12" s="35" t="str">
        <f>IFERROR(INDEX(様式5【Jr指導者養成事業】!$A$9:$R$18,MATCH(Sheet1!$B12,様式5【Jr指導者養成事業】!$A$9:$A$18,0),19),"")</f>
        <v/>
      </c>
      <c r="T12" s="31">
        <f>IFERROR(INDEX(様式5【Jr指導者養成事業】!$A$9:$R$18,MATCH(Sheet1!$B12,様式5【Jr指導者養成事業】!$A$9:$A$18,0),4),"")</f>
        <v>0</v>
      </c>
      <c r="V12" s="19" t="s">
        <v>71</v>
      </c>
      <c r="W12" s="19" t="s">
        <v>72</v>
      </c>
      <c r="X12" s="19" t="s">
        <v>73</v>
      </c>
    </row>
    <row r="13" spans="2:24" x14ac:dyDescent="0.4">
      <c r="V13" s="19" t="s">
        <v>74</v>
      </c>
      <c r="W13" s="19" t="s">
        <v>75</v>
      </c>
      <c r="X13" s="19" t="s">
        <v>76</v>
      </c>
    </row>
    <row r="14" spans="2:24" x14ac:dyDescent="0.4">
      <c r="V14" s="19" t="s">
        <v>77</v>
      </c>
      <c r="W14" s="19" t="s">
        <v>78</v>
      </c>
      <c r="X14" s="19" t="s">
        <v>79</v>
      </c>
    </row>
    <row r="15" spans="2:24" x14ac:dyDescent="0.4">
      <c r="V15" s="19" t="s">
        <v>80</v>
      </c>
      <c r="W15" s="19" t="s">
        <v>81</v>
      </c>
      <c r="X15" s="19" t="s">
        <v>82</v>
      </c>
    </row>
    <row r="16" spans="2:24" x14ac:dyDescent="0.4">
      <c r="V16" s="19" t="s">
        <v>83</v>
      </c>
      <c r="W16" s="19" t="s">
        <v>84</v>
      </c>
      <c r="X16" s="19" t="s">
        <v>85</v>
      </c>
    </row>
    <row r="17" spans="22:24" x14ac:dyDescent="0.4">
      <c r="V17" s="19" t="s">
        <v>86</v>
      </c>
      <c r="W17" s="19" t="s">
        <v>87</v>
      </c>
      <c r="X17" s="19" t="s">
        <v>88</v>
      </c>
    </row>
    <row r="18" spans="22:24" x14ac:dyDescent="0.4">
      <c r="V18" s="19" t="s">
        <v>89</v>
      </c>
      <c r="W18" s="19" t="s">
        <v>90</v>
      </c>
      <c r="X18" s="19" t="s">
        <v>88</v>
      </c>
    </row>
    <row r="19" spans="22:24" x14ac:dyDescent="0.4">
      <c r="V19" s="19" t="s">
        <v>91</v>
      </c>
      <c r="W19" s="19" t="s">
        <v>92</v>
      </c>
      <c r="X19" s="19" t="s">
        <v>93</v>
      </c>
    </row>
    <row r="20" spans="22:24" x14ac:dyDescent="0.4">
      <c r="V20" s="19" t="s">
        <v>94</v>
      </c>
      <c r="W20" s="19" t="s">
        <v>95</v>
      </c>
      <c r="X20" s="19" t="s">
        <v>93</v>
      </c>
    </row>
    <row r="21" spans="22:24" x14ac:dyDescent="0.4">
      <c r="V21" s="19" t="s">
        <v>96</v>
      </c>
      <c r="W21" s="19" t="s">
        <v>97</v>
      </c>
      <c r="X21" s="19" t="s">
        <v>93</v>
      </c>
    </row>
    <row r="22" spans="22:24" x14ac:dyDescent="0.4">
      <c r="V22" s="19" t="s">
        <v>98</v>
      </c>
      <c r="W22" s="19" t="s">
        <v>99</v>
      </c>
      <c r="X22" s="19" t="s">
        <v>100</v>
      </c>
    </row>
    <row r="23" spans="22:24" x14ac:dyDescent="0.4">
      <c r="V23" s="19" t="s">
        <v>101</v>
      </c>
      <c r="W23" s="19" t="s">
        <v>102</v>
      </c>
      <c r="X23" s="19" t="s">
        <v>103</v>
      </c>
    </row>
    <row r="24" spans="22:24" x14ac:dyDescent="0.4">
      <c r="V24" s="19" t="s">
        <v>104</v>
      </c>
      <c r="W24" s="19" t="s">
        <v>105</v>
      </c>
      <c r="X24" s="19" t="s">
        <v>106</v>
      </c>
    </row>
    <row r="25" spans="22:24" x14ac:dyDescent="0.4">
      <c r="V25" s="19" t="s">
        <v>107</v>
      </c>
      <c r="W25" s="19" t="s">
        <v>108</v>
      </c>
      <c r="X25" s="19" t="s">
        <v>109</v>
      </c>
    </row>
    <row r="26" spans="22:24" x14ac:dyDescent="0.4">
      <c r="V26" s="19" t="s">
        <v>110</v>
      </c>
      <c r="W26" s="19" t="s">
        <v>111</v>
      </c>
      <c r="X26" s="19" t="s">
        <v>112</v>
      </c>
    </row>
    <row r="27" spans="22:24" x14ac:dyDescent="0.4">
      <c r="V27" s="19" t="s">
        <v>113</v>
      </c>
      <c r="W27" s="19" t="s">
        <v>114</v>
      </c>
      <c r="X27" s="19" t="s">
        <v>115</v>
      </c>
    </row>
    <row r="28" spans="22:24" x14ac:dyDescent="0.4">
      <c r="V28" s="19" t="s">
        <v>116</v>
      </c>
      <c r="W28" s="19" t="s">
        <v>117</v>
      </c>
      <c r="X28" s="19" t="s">
        <v>118</v>
      </c>
    </row>
    <row r="29" spans="22:24" x14ac:dyDescent="0.4">
      <c r="V29" s="19" t="s">
        <v>119</v>
      </c>
      <c r="W29" s="19" t="s">
        <v>120</v>
      </c>
      <c r="X29" s="19" t="s">
        <v>121</v>
      </c>
    </row>
    <row r="30" spans="22:24" x14ac:dyDescent="0.4">
      <c r="V30" s="19" t="s">
        <v>122</v>
      </c>
      <c r="W30" s="19" t="s">
        <v>123</v>
      </c>
      <c r="X30" s="19" t="s">
        <v>124</v>
      </c>
    </row>
    <row r="31" spans="22:24" x14ac:dyDescent="0.4">
      <c r="V31" s="19" t="s">
        <v>125</v>
      </c>
      <c r="W31" s="19" t="s">
        <v>126</v>
      </c>
      <c r="X31" s="19" t="s">
        <v>127</v>
      </c>
    </row>
    <row r="32" spans="22:24" x14ac:dyDescent="0.4">
      <c r="V32" s="19" t="s">
        <v>128</v>
      </c>
      <c r="W32" s="19" t="s">
        <v>129</v>
      </c>
      <c r="X32" s="19" t="s">
        <v>130</v>
      </c>
    </row>
    <row r="33" spans="22:24" x14ac:dyDescent="0.4">
      <c r="V33" s="19" t="s">
        <v>131</v>
      </c>
      <c r="W33" s="19" t="s">
        <v>132</v>
      </c>
      <c r="X33" s="19" t="s">
        <v>133</v>
      </c>
    </row>
    <row r="34" spans="22:24" x14ac:dyDescent="0.4">
      <c r="V34" s="19" t="s">
        <v>134</v>
      </c>
      <c r="W34" s="19" t="s">
        <v>135</v>
      </c>
      <c r="X34" s="19" t="s">
        <v>136</v>
      </c>
    </row>
    <row r="35" spans="22:24" x14ac:dyDescent="0.4">
      <c r="V35" s="19" t="s">
        <v>137</v>
      </c>
      <c r="W35" s="19" t="s">
        <v>138</v>
      </c>
      <c r="X35" s="19" t="s">
        <v>139</v>
      </c>
    </row>
    <row r="36" spans="22:24" x14ac:dyDescent="0.4">
      <c r="V36" s="19" t="s">
        <v>140</v>
      </c>
      <c r="W36" s="19" t="s">
        <v>141</v>
      </c>
      <c r="X36" s="19" t="s">
        <v>142</v>
      </c>
    </row>
    <row r="37" spans="22:24" x14ac:dyDescent="0.4">
      <c r="V37" s="19" t="s">
        <v>143</v>
      </c>
      <c r="W37" s="19" t="s">
        <v>144</v>
      </c>
      <c r="X37" s="19" t="s">
        <v>145</v>
      </c>
    </row>
    <row r="38" spans="22:24" x14ac:dyDescent="0.4">
      <c r="V38" s="19" t="s">
        <v>146</v>
      </c>
      <c r="W38" s="19" t="s">
        <v>147</v>
      </c>
      <c r="X38" s="19" t="s">
        <v>148</v>
      </c>
    </row>
    <row r="39" spans="22:24" x14ac:dyDescent="0.4">
      <c r="V39" s="19" t="s">
        <v>149</v>
      </c>
      <c r="W39" s="19" t="s">
        <v>150</v>
      </c>
      <c r="X39" s="19" t="s">
        <v>151</v>
      </c>
    </row>
    <row r="40" spans="22:24" x14ac:dyDescent="0.4">
      <c r="V40" s="19" t="s">
        <v>152</v>
      </c>
      <c r="W40" s="19" t="s">
        <v>153</v>
      </c>
      <c r="X40" s="19" t="s">
        <v>154</v>
      </c>
    </row>
    <row r="41" spans="22:24" x14ac:dyDescent="0.4">
      <c r="V41" s="19" t="s">
        <v>155</v>
      </c>
      <c r="W41" s="19" t="s">
        <v>156</v>
      </c>
      <c r="X41" s="19" t="s">
        <v>157</v>
      </c>
    </row>
    <row r="42" spans="22:24" x14ac:dyDescent="0.4">
      <c r="V42" s="19" t="s">
        <v>158</v>
      </c>
      <c r="W42" s="19" t="s">
        <v>159</v>
      </c>
      <c r="X42" s="19" t="s">
        <v>160</v>
      </c>
    </row>
    <row r="43" spans="22:24" x14ac:dyDescent="0.4">
      <c r="V43" s="19" t="s">
        <v>161</v>
      </c>
      <c r="W43" s="19" t="s">
        <v>162</v>
      </c>
      <c r="X43" s="19" t="s">
        <v>163</v>
      </c>
    </row>
    <row r="44" spans="22:24" x14ac:dyDescent="0.4">
      <c r="V44" s="19" t="s">
        <v>164</v>
      </c>
      <c r="W44" s="19" t="s">
        <v>165</v>
      </c>
      <c r="X44" s="19" t="s">
        <v>166</v>
      </c>
    </row>
    <row r="45" spans="22:24" x14ac:dyDescent="0.4">
      <c r="V45" s="19" t="s">
        <v>167</v>
      </c>
      <c r="W45" s="19" t="s">
        <v>168</v>
      </c>
      <c r="X45" s="19" t="s">
        <v>169</v>
      </c>
    </row>
    <row r="46" spans="22:24" x14ac:dyDescent="0.4">
      <c r="V46" s="19" t="s">
        <v>170</v>
      </c>
      <c r="W46" s="19" t="s">
        <v>171</v>
      </c>
      <c r="X46" s="19" t="s">
        <v>172</v>
      </c>
    </row>
    <row r="47" spans="22:24" x14ac:dyDescent="0.4">
      <c r="V47" s="19" t="s">
        <v>173</v>
      </c>
      <c r="W47" s="19" t="s">
        <v>174</v>
      </c>
      <c r="X47" s="19" t="s">
        <v>175</v>
      </c>
    </row>
    <row r="48" spans="22:24" x14ac:dyDescent="0.4">
      <c r="V48" s="19" t="s">
        <v>176</v>
      </c>
      <c r="W48" s="19" t="s">
        <v>177</v>
      </c>
      <c r="X48" s="19" t="s">
        <v>178</v>
      </c>
    </row>
    <row r="49" spans="22:24" x14ac:dyDescent="0.4">
      <c r="V49" s="19" t="s">
        <v>179</v>
      </c>
      <c r="W49" s="19" t="s">
        <v>180</v>
      </c>
      <c r="X49" s="19" t="s">
        <v>181</v>
      </c>
    </row>
    <row r="50" spans="22:24" x14ac:dyDescent="0.4">
      <c r="V50" s="19" t="s">
        <v>182</v>
      </c>
      <c r="W50" s="19" t="s">
        <v>183</v>
      </c>
      <c r="X50" s="19" t="s">
        <v>184</v>
      </c>
    </row>
  </sheetData>
  <sheetProtection sheet="1" objects="1" scenarios="1"/>
  <phoneticPr fontId="1"/>
  <conditionalFormatting sqref="B3:T12">
    <cfRule type="expression" dxfId="1" priority="1">
      <formula>AND(MOD(SUBTOTAL(3,$H$3:$H3),10)&lt;=5,MOD(SUBTOTAL(3,$H$3:$H3),10)&lt;&gt;0)</formula>
    </cfRule>
    <cfRule type="expression" dxfId="0" priority="2">
      <formula>AND(MOD(SUBTOTAL(3,$H$3:$H3),10)&lt;=5,MOD(SUBTOTAL(3,$H$3:$H3),10)&lt;&gt;0)=FALSE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注意事項</vt:lpstr>
      <vt:lpstr>様式5【Jr指導者養成事業】</vt:lpstr>
      <vt:lpstr>Sheet1</vt:lpstr>
      <vt:lpstr>様式5【Jr指導者養成事業】!Print_Area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 耕世</dc:creator>
  <cp:lastModifiedBy>広島県スポーツ協会</cp:lastModifiedBy>
  <cp:lastPrinted>2026-02-20T02:47:58Z</cp:lastPrinted>
  <dcterms:created xsi:type="dcterms:W3CDTF">2025-03-06T04:15:39Z</dcterms:created>
  <dcterms:modified xsi:type="dcterms:W3CDTF">2026-03-25T02:29:37Z</dcterms:modified>
</cp:coreProperties>
</file>