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mainnas\文豪からの変換文書\④強化委員会\強化関係会議・強化費協議★\R6年度\01 強化事業説明会（R6年度実施）\02 資料\326関連資料\様式\"/>
    </mc:Choice>
  </mc:AlternateContent>
  <xr:revisionPtr revIDLastSave="0" documentId="13_ncr:1_{8C89D054-A54A-4AAF-9BC4-28A2CE27FC5F}" xr6:coauthVersionLast="47" xr6:coauthVersionMax="47" xr10:uidLastSave="{00000000-0000-0000-0000-000000000000}"/>
  <bookViews>
    <workbookView xWindow="-120" yWindow="-120" windowWidth="29040" windowHeight="15720" tabRatio="719" xr2:uid="{00000000-000D-0000-FFFF-FFFF00000000}"/>
  </bookViews>
  <sheets>
    <sheet name="様式2(成男女)" sheetId="15" r:id="rId1"/>
    <sheet name="様式2(成男)" sheetId="1" r:id="rId2"/>
    <sheet name="様式2(成女)" sheetId="7" r:id="rId3"/>
    <sheet name="様式2(少男女)" sheetId="14" r:id="rId4"/>
    <sheet name="様式2(少男)" sheetId="9" r:id="rId5"/>
    <sheet name="様式2(少女)" sheetId="8" r:id="rId6"/>
    <sheet name="様式3(男女)" sheetId="11" r:id="rId7"/>
    <sheet name="様式3(男)" sheetId="5" r:id="rId8"/>
    <sheet name="様式3(女)" sheetId="10" r:id="rId9"/>
    <sheet name="様式4(男女)" sheetId="13" r:id="rId10"/>
    <sheet name="様式4(男)" sheetId="6" r:id="rId11"/>
    <sheet name="様式4(女)" sheetId="12" r:id="rId12"/>
    <sheet name="リスト" sheetId="4" state="hidden" r:id="rId13"/>
  </sheets>
  <definedNames>
    <definedName name="_xlnm.Print_Area" localSheetId="5">'様式2(少女)'!$B$2:$T$42</definedName>
    <definedName name="_xlnm.Print_Area" localSheetId="4">'様式2(少男)'!$B$2:$T$42</definedName>
    <definedName name="_xlnm.Print_Area" localSheetId="3">'様式2(少男女)'!$B$2:$T$42</definedName>
    <definedName name="_xlnm.Print_Area" localSheetId="2">'様式2(成女)'!$B$2:$T$42</definedName>
    <definedName name="_xlnm.Print_Area" localSheetId="1">'様式2(成男)'!$B$2:$T$42</definedName>
    <definedName name="_xlnm.Print_Area" localSheetId="0">'様式2(成男女)'!$B$2:$T$42</definedName>
    <definedName name="_xlnm.Print_Area" localSheetId="8">'様式3(女)'!$B$2:$U$33</definedName>
    <definedName name="_xlnm.Print_Area" localSheetId="7">'様式3(男)'!$B$2:$U$33</definedName>
    <definedName name="_xlnm.Print_Area" localSheetId="6">'様式3(男女)'!$B$2:$U$33</definedName>
    <definedName name="_xlnm.Print_Area" localSheetId="11">'様式4(女)'!$B$2:$U$33</definedName>
    <definedName name="_xlnm.Print_Area" localSheetId="10">'様式4(男)'!$B$2:$U$33</definedName>
    <definedName name="_xlnm.Print_Area" localSheetId="9">'様式4(男女)'!$B$2:$U$33</definedName>
    <definedName name="入力" localSheetId="5">'様式2(少女)'!$H$6:$S$41</definedName>
    <definedName name="入力" localSheetId="4">'様式2(少男)'!$H$6:$S$41</definedName>
    <definedName name="入力" localSheetId="3">'様式2(少男女)'!$H$6:$S$41</definedName>
    <definedName name="入力" localSheetId="2">'様式2(成女)'!$H$6:$S$41</definedName>
    <definedName name="入力" localSheetId="0">'様式2(成男女)'!$H$6:$S$41</definedName>
    <definedName name="入力" localSheetId="8">'様式3(女)'!$H$6:$S$32</definedName>
    <definedName name="入力" localSheetId="7">'様式3(男)'!$H$6:$S$32</definedName>
    <definedName name="入力" localSheetId="6">'様式3(男女)'!$H$6:$S$32</definedName>
    <definedName name="入力" localSheetId="11">'様式4(女)'!$H$6:$S$32</definedName>
    <definedName name="入力" localSheetId="10">'様式4(男)'!$H$6:$S$32</definedName>
    <definedName name="入力" localSheetId="9">'様式4(男女)'!$H$6:$S$32</definedName>
    <definedName name="入力">'様式2(成男)'!$H$6:$S$41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15" l="1"/>
  <c r="R42" i="15"/>
  <c r="G41" i="15"/>
  <c r="F41" i="15"/>
  <c r="E41" i="15"/>
  <c r="D41" i="15"/>
  <c r="C41" i="15"/>
  <c r="B41" i="15"/>
  <c r="G40" i="15"/>
  <c r="F40" i="15"/>
  <c r="E40" i="15"/>
  <c r="D40" i="15"/>
  <c r="C40" i="15"/>
  <c r="B40" i="15"/>
  <c r="G39" i="15"/>
  <c r="F39" i="15"/>
  <c r="E39" i="15"/>
  <c r="D39" i="15"/>
  <c r="C39" i="15"/>
  <c r="B39" i="15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G33" i="15"/>
  <c r="F33" i="15"/>
  <c r="E33" i="15"/>
  <c r="D33" i="15"/>
  <c r="C33" i="15"/>
  <c r="B33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G27" i="15"/>
  <c r="F27" i="15"/>
  <c r="E27" i="15"/>
  <c r="D27" i="15"/>
  <c r="C27" i="15"/>
  <c r="B27" i="15"/>
  <c r="G26" i="15"/>
  <c r="F26" i="15"/>
  <c r="E26" i="15"/>
  <c r="D26" i="15"/>
  <c r="C26" i="15"/>
  <c r="B26" i="15"/>
  <c r="G25" i="15"/>
  <c r="F25" i="15"/>
  <c r="E25" i="15"/>
  <c r="D25" i="15"/>
  <c r="C25" i="15"/>
  <c r="B25" i="15"/>
  <c r="G24" i="15"/>
  <c r="F24" i="15"/>
  <c r="E24" i="15"/>
  <c r="D24" i="15"/>
  <c r="C24" i="15"/>
  <c r="B24" i="15"/>
  <c r="G23" i="15"/>
  <c r="F23" i="15"/>
  <c r="E23" i="15"/>
  <c r="D23" i="15"/>
  <c r="C23" i="15"/>
  <c r="B23" i="15"/>
  <c r="G22" i="15"/>
  <c r="F22" i="15"/>
  <c r="E22" i="15"/>
  <c r="D22" i="15"/>
  <c r="C22" i="15"/>
  <c r="B22" i="15"/>
  <c r="G21" i="15"/>
  <c r="F21" i="15"/>
  <c r="E21" i="15"/>
  <c r="D21" i="15"/>
  <c r="C21" i="15"/>
  <c r="B21" i="15"/>
  <c r="G20" i="15"/>
  <c r="F20" i="15"/>
  <c r="E20" i="15"/>
  <c r="D20" i="15"/>
  <c r="C20" i="15"/>
  <c r="B20" i="15"/>
  <c r="G19" i="15"/>
  <c r="F19" i="15"/>
  <c r="E19" i="15"/>
  <c r="D19" i="15"/>
  <c r="C19" i="15"/>
  <c r="B19" i="15"/>
  <c r="G18" i="15"/>
  <c r="F18" i="15"/>
  <c r="E18" i="15"/>
  <c r="D18" i="15"/>
  <c r="C18" i="15"/>
  <c r="B18" i="15"/>
  <c r="G17" i="15"/>
  <c r="F17" i="15"/>
  <c r="E17" i="15"/>
  <c r="D17" i="15"/>
  <c r="C17" i="15"/>
  <c r="B17" i="15"/>
  <c r="G16" i="15"/>
  <c r="F16" i="15"/>
  <c r="E16" i="15"/>
  <c r="D16" i="15"/>
  <c r="C16" i="15"/>
  <c r="B16" i="15"/>
  <c r="G15" i="15"/>
  <c r="F15" i="15"/>
  <c r="E15" i="15"/>
  <c r="D15" i="15"/>
  <c r="C15" i="15"/>
  <c r="B15" i="15"/>
  <c r="G14" i="15"/>
  <c r="F14" i="15"/>
  <c r="E14" i="15"/>
  <c r="D14" i="15"/>
  <c r="C14" i="15"/>
  <c r="B14" i="15"/>
  <c r="G13" i="15"/>
  <c r="F13" i="15"/>
  <c r="E13" i="15"/>
  <c r="D13" i="15"/>
  <c r="C13" i="15"/>
  <c r="B13" i="15"/>
  <c r="G12" i="15"/>
  <c r="F12" i="15"/>
  <c r="E12" i="15"/>
  <c r="D12" i="15"/>
  <c r="C12" i="15"/>
  <c r="B12" i="15"/>
  <c r="G11" i="15"/>
  <c r="F11" i="15"/>
  <c r="E11" i="15"/>
  <c r="D11" i="15"/>
  <c r="C11" i="15"/>
  <c r="B11" i="15"/>
  <c r="G10" i="15"/>
  <c r="F10" i="15"/>
  <c r="E10" i="15"/>
  <c r="D10" i="15"/>
  <c r="C10" i="15"/>
  <c r="B10" i="15"/>
  <c r="G9" i="15"/>
  <c r="F9" i="15"/>
  <c r="E9" i="15"/>
  <c r="D9" i="15"/>
  <c r="C9" i="15"/>
  <c r="B9" i="15"/>
  <c r="G8" i="15"/>
  <c r="F8" i="15"/>
  <c r="E8" i="15"/>
  <c r="D8" i="15"/>
  <c r="C8" i="15"/>
  <c r="B8" i="15"/>
  <c r="G7" i="15"/>
  <c r="F7" i="15"/>
  <c r="E7" i="15"/>
  <c r="D7" i="15"/>
  <c r="C7" i="15"/>
  <c r="B7" i="15"/>
  <c r="G6" i="15"/>
  <c r="F6" i="15"/>
  <c r="E6" i="15"/>
  <c r="D6" i="15"/>
  <c r="C6" i="15"/>
  <c r="B6" i="15"/>
  <c r="S42" i="14"/>
  <c r="R42" i="14"/>
  <c r="G41" i="14"/>
  <c r="F41" i="14"/>
  <c r="E41" i="14"/>
  <c r="D41" i="14"/>
  <c r="C41" i="14"/>
  <c r="B41" i="14"/>
  <c r="G40" i="14"/>
  <c r="F40" i="14"/>
  <c r="E40" i="14"/>
  <c r="D40" i="14"/>
  <c r="C40" i="14"/>
  <c r="B40" i="14"/>
  <c r="G39" i="14"/>
  <c r="F39" i="14"/>
  <c r="E39" i="14"/>
  <c r="D39" i="14"/>
  <c r="C39" i="14"/>
  <c r="B39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G35" i="14"/>
  <c r="F35" i="14"/>
  <c r="E35" i="14"/>
  <c r="D35" i="14"/>
  <c r="C35" i="14"/>
  <c r="B35" i="14"/>
  <c r="G34" i="14"/>
  <c r="F34" i="14"/>
  <c r="E34" i="14"/>
  <c r="D34" i="14"/>
  <c r="C34" i="14"/>
  <c r="B34" i="14"/>
  <c r="G33" i="14"/>
  <c r="F33" i="14"/>
  <c r="E33" i="14"/>
  <c r="D33" i="14"/>
  <c r="C33" i="14"/>
  <c r="B33" i="14"/>
  <c r="G32" i="14"/>
  <c r="F32" i="14"/>
  <c r="E32" i="14"/>
  <c r="D32" i="14"/>
  <c r="C32" i="14"/>
  <c r="B32" i="14"/>
  <c r="G31" i="14"/>
  <c r="F31" i="14"/>
  <c r="E31" i="14"/>
  <c r="D31" i="14"/>
  <c r="C31" i="14"/>
  <c r="B31" i="14"/>
  <c r="G30" i="14"/>
  <c r="F30" i="14"/>
  <c r="E30" i="14"/>
  <c r="D30" i="14"/>
  <c r="C30" i="14"/>
  <c r="B30" i="14"/>
  <c r="G29" i="14"/>
  <c r="F29" i="14"/>
  <c r="E29" i="14"/>
  <c r="D29" i="14"/>
  <c r="C29" i="14"/>
  <c r="B29" i="14"/>
  <c r="G28" i="14"/>
  <c r="F28" i="14"/>
  <c r="E28" i="14"/>
  <c r="D28" i="14"/>
  <c r="C28" i="14"/>
  <c r="B28" i="14"/>
  <c r="G27" i="14"/>
  <c r="F27" i="14"/>
  <c r="E27" i="14"/>
  <c r="D27" i="14"/>
  <c r="C27" i="14"/>
  <c r="B27" i="14"/>
  <c r="G26" i="14"/>
  <c r="F26" i="14"/>
  <c r="E26" i="14"/>
  <c r="D26" i="14"/>
  <c r="C26" i="14"/>
  <c r="B26" i="14"/>
  <c r="G25" i="14"/>
  <c r="F25" i="14"/>
  <c r="E25" i="14"/>
  <c r="D25" i="14"/>
  <c r="C25" i="14"/>
  <c r="B25" i="14"/>
  <c r="G24" i="14"/>
  <c r="F24" i="14"/>
  <c r="E24" i="14"/>
  <c r="D24" i="14"/>
  <c r="C24" i="14"/>
  <c r="B24" i="14"/>
  <c r="G23" i="14"/>
  <c r="F23" i="14"/>
  <c r="E23" i="14"/>
  <c r="D23" i="14"/>
  <c r="C23" i="14"/>
  <c r="B23" i="14"/>
  <c r="G22" i="14"/>
  <c r="F22" i="14"/>
  <c r="E22" i="14"/>
  <c r="D22" i="14"/>
  <c r="C22" i="14"/>
  <c r="B22" i="14"/>
  <c r="G21" i="14"/>
  <c r="F21" i="14"/>
  <c r="E21" i="14"/>
  <c r="D21" i="14"/>
  <c r="C21" i="14"/>
  <c r="B21" i="14"/>
  <c r="G20" i="14"/>
  <c r="F20" i="14"/>
  <c r="E20" i="14"/>
  <c r="D20" i="14"/>
  <c r="C20" i="14"/>
  <c r="B20" i="14"/>
  <c r="G19" i="14"/>
  <c r="F19" i="14"/>
  <c r="E19" i="14"/>
  <c r="D19" i="14"/>
  <c r="C19" i="14"/>
  <c r="B19" i="14"/>
  <c r="G18" i="14"/>
  <c r="F18" i="14"/>
  <c r="E18" i="14"/>
  <c r="D18" i="14"/>
  <c r="C18" i="14"/>
  <c r="B18" i="14"/>
  <c r="G17" i="14"/>
  <c r="F17" i="14"/>
  <c r="E17" i="14"/>
  <c r="D17" i="14"/>
  <c r="C17" i="14"/>
  <c r="B17" i="14"/>
  <c r="G16" i="14"/>
  <c r="F16" i="14"/>
  <c r="E16" i="14"/>
  <c r="D16" i="14"/>
  <c r="C16" i="14"/>
  <c r="B16" i="14"/>
  <c r="G15" i="14"/>
  <c r="F15" i="14"/>
  <c r="E15" i="14"/>
  <c r="D15" i="14"/>
  <c r="C15" i="14"/>
  <c r="B15" i="14"/>
  <c r="G14" i="14"/>
  <c r="F14" i="14"/>
  <c r="E14" i="14"/>
  <c r="D14" i="14"/>
  <c r="C14" i="14"/>
  <c r="B14" i="14"/>
  <c r="G13" i="14"/>
  <c r="F13" i="14"/>
  <c r="E13" i="14"/>
  <c r="D13" i="14"/>
  <c r="C13" i="14"/>
  <c r="B13" i="14"/>
  <c r="G12" i="14"/>
  <c r="F12" i="14"/>
  <c r="E12" i="14"/>
  <c r="D12" i="14"/>
  <c r="C12" i="14"/>
  <c r="B12" i="14"/>
  <c r="G11" i="14"/>
  <c r="F11" i="14"/>
  <c r="E11" i="14"/>
  <c r="D11" i="14"/>
  <c r="C11" i="14"/>
  <c r="B11" i="14"/>
  <c r="G10" i="14"/>
  <c r="F10" i="14"/>
  <c r="E10" i="14"/>
  <c r="D10" i="14"/>
  <c r="C10" i="14"/>
  <c r="B10" i="14"/>
  <c r="G9" i="14"/>
  <c r="F9" i="14"/>
  <c r="E9" i="14"/>
  <c r="D9" i="14"/>
  <c r="C9" i="14"/>
  <c r="B9" i="14"/>
  <c r="G8" i="14"/>
  <c r="F8" i="14"/>
  <c r="E8" i="14"/>
  <c r="D8" i="14"/>
  <c r="C8" i="14"/>
  <c r="B8" i="14"/>
  <c r="G7" i="14"/>
  <c r="F7" i="14"/>
  <c r="E7" i="14"/>
  <c r="D7" i="14"/>
  <c r="C7" i="14"/>
  <c r="B7" i="14"/>
  <c r="G6" i="14"/>
  <c r="F6" i="14"/>
  <c r="E6" i="14"/>
  <c r="D6" i="14"/>
  <c r="C6" i="14"/>
  <c r="B6" i="14"/>
  <c r="S33" i="13"/>
  <c r="R33" i="13"/>
  <c r="G32" i="13"/>
  <c r="F32" i="13"/>
  <c r="E32" i="13"/>
  <c r="D32" i="13"/>
  <c r="C32" i="13"/>
  <c r="B32" i="13"/>
  <c r="G31" i="13"/>
  <c r="F31" i="13"/>
  <c r="E31" i="13"/>
  <c r="D31" i="13"/>
  <c r="C31" i="13"/>
  <c r="B31" i="13"/>
  <c r="G30" i="13"/>
  <c r="F30" i="13"/>
  <c r="E30" i="13"/>
  <c r="D30" i="13"/>
  <c r="C30" i="13"/>
  <c r="B30" i="13"/>
  <c r="G29" i="13"/>
  <c r="F29" i="13"/>
  <c r="E29" i="13"/>
  <c r="D29" i="13"/>
  <c r="C29" i="13"/>
  <c r="B29" i="13"/>
  <c r="G28" i="13"/>
  <c r="F28" i="13"/>
  <c r="E28" i="13"/>
  <c r="D28" i="13"/>
  <c r="C28" i="13"/>
  <c r="B28" i="13"/>
  <c r="G27" i="13"/>
  <c r="F27" i="13"/>
  <c r="E27" i="13"/>
  <c r="D27" i="13"/>
  <c r="C27" i="13"/>
  <c r="B27" i="13"/>
  <c r="G26" i="13"/>
  <c r="F26" i="13"/>
  <c r="E26" i="13"/>
  <c r="D26" i="13"/>
  <c r="C26" i="13"/>
  <c r="B26" i="13"/>
  <c r="G25" i="13"/>
  <c r="F25" i="13"/>
  <c r="E25" i="13"/>
  <c r="D25" i="13"/>
  <c r="C25" i="13"/>
  <c r="B25" i="13"/>
  <c r="G24" i="13"/>
  <c r="F24" i="13"/>
  <c r="E24" i="13"/>
  <c r="D24" i="13"/>
  <c r="C24" i="13"/>
  <c r="B24" i="13"/>
  <c r="G23" i="13"/>
  <c r="F23" i="13"/>
  <c r="E23" i="13"/>
  <c r="D23" i="13"/>
  <c r="C23" i="13"/>
  <c r="B23" i="13"/>
  <c r="G22" i="13"/>
  <c r="F22" i="13"/>
  <c r="E22" i="13"/>
  <c r="D22" i="13"/>
  <c r="C22" i="13"/>
  <c r="B22" i="13"/>
  <c r="G21" i="13"/>
  <c r="F21" i="13"/>
  <c r="E21" i="13"/>
  <c r="D21" i="13"/>
  <c r="C21" i="13"/>
  <c r="B21" i="13"/>
  <c r="G20" i="13"/>
  <c r="F20" i="13"/>
  <c r="E20" i="13"/>
  <c r="D20" i="13"/>
  <c r="C20" i="13"/>
  <c r="B20" i="13"/>
  <c r="G19" i="13"/>
  <c r="F19" i="13"/>
  <c r="E19" i="13"/>
  <c r="D19" i="13"/>
  <c r="C19" i="13"/>
  <c r="B19" i="13"/>
  <c r="G18" i="13"/>
  <c r="F18" i="13"/>
  <c r="E18" i="13"/>
  <c r="D18" i="13"/>
  <c r="C18" i="13"/>
  <c r="B18" i="13"/>
  <c r="G17" i="13"/>
  <c r="F17" i="13"/>
  <c r="E17" i="13"/>
  <c r="D17" i="13"/>
  <c r="C17" i="13"/>
  <c r="B17" i="13"/>
  <c r="G16" i="13"/>
  <c r="F16" i="13"/>
  <c r="E16" i="13"/>
  <c r="D16" i="13"/>
  <c r="C16" i="13"/>
  <c r="B16" i="13"/>
  <c r="G15" i="13"/>
  <c r="F15" i="13"/>
  <c r="E15" i="13"/>
  <c r="D15" i="13"/>
  <c r="C15" i="13"/>
  <c r="B15" i="13"/>
  <c r="G14" i="13"/>
  <c r="F14" i="13"/>
  <c r="E14" i="13"/>
  <c r="D14" i="13"/>
  <c r="C14" i="13"/>
  <c r="B14" i="13"/>
  <c r="G13" i="13"/>
  <c r="F13" i="13"/>
  <c r="E13" i="13"/>
  <c r="D13" i="13"/>
  <c r="C13" i="13"/>
  <c r="B13" i="13"/>
  <c r="G12" i="13"/>
  <c r="F12" i="13"/>
  <c r="E12" i="13"/>
  <c r="D12" i="13"/>
  <c r="C12" i="13"/>
  <c r="B12" i="13"/>
  <c r="G11" i="13"/>
  <c r="F11" i="13"/>
  <c r="E11" i="13"/>
  <c r="D11" i="13"/>
  <c r="C11" i="13"/>
  <c r="B11" i="13"/>
  <c r="G10" i="13"/>
  <c r="F10" i="13"/>
  <c r="E10" i="13"/>
  <c r="D10" i="13"/>
  <c r="C10" i="13"/>
  <c r="B10" i="13"/>
  <c r="G9" i="13"/>
  <c r="F9" i="13"/>
  <c r="E9" i="13"/>
  <c r="D9" i="13"/>
  <c r="C9" i="13"/>
  <c r="B9" i="13"/>
  <c r="G8" i="13"/>
  <c r="F8" i="13"/>
  <c r="E8" i="13"/>
  <c r="D8" i="13"/>
  <c r="C8" i="13"/>
  <c r="B8" i="13"/>
  <c r="G7" i="13"/>
  <c r="F7" i="13"/>
  <c r="E7" i="13"/>
  <c r="D7" i="13"/>
  <c r="C7" i="13"/>
  <c r="B7" i="13"/>
  <c r="G6" i="13"/>
  <c r="F6" i="13"/>
  <c r="E6" i="13"/>
  <c r="D6" i="13"/>
  <c r="C6" i="13"/>
  <c r="B6" i="13"/>
  <c r="S33" i="12"/>
  <c r="R33" i="12"/>
  <c r="G32" i="12"/>
  <c r="F32" i="12"/>
  <c r="E32" i="12"/>
  <c r="D32" i="12"/>
  <c r="C32" i="12"/>
  <c r="B32" i="12"/>
  <c r="G31" i="12"/>
  <c r="F31" i="12"/>
  <c r="E31" i="12"/>
  <c r="D31" i="12"/>
  <c r="C31" i="12"/>
  <c r="B31" i="12"/>
  <c r="G30" i="12"/>
  <c r="F30" i="12"/>
  <c r="E30" i="12"/>
  <c r="D30" i="12"/>
  <c r="C30" i="12"/>
  <c r="B30" i="12"/>
  <c r="G29" i="12"/>
  <c r="F29" i="12"/>
  <c r="E29" i="12"/>
  <c r="D29" i="12"/>
  <c r="C29" i="12"/>
  <c r="B29" i="12"/>
  <c r="G28" i="12"/>
  <c r="F28" i="12"/>
  <c r="E28" i="12"/>
  <c r="D28" i="12"/>
  <c r="C28" i="12"/>
  <c r="B28" i="12"/>
  <c r="G27" i="12"/>
  <c r="F27" i="12"/>
  <c r="E27" i="12"/>
  <c r="D27" i="12"/>
  <c r="C27" i="12"/>
  <c r="B27" i="12"/>
  <c r="G26" i="12"/>
  <c r="F26" i="12"/>
  <c r="E26" i="12"/>
  <c r="D26" i="12"/>
  <c r="C26" i="12"/>
  <c r="B26" i="12"/>
  <c r="G25" i="12"/>
  <c r="F25" i="12"/>
  <c r="E25" i="12"/>
  <c r="D25" i="12"/>
  <c r="C25" i="12"/>
  <c r="B25" i="12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G21" i="12"/>
  <c r="F21" i="12"/>
  <c r="E21" i="12"/>
  <c r="D21" i="12"/>
  <c r="C21" i="12"/>
  <c r="B21" i="12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7" i="12"/>
  <c r="F17" i="12"/>
  <c r="E17" i="12"/>
  <c r="D17" i="12"/>
  <c r="C17" i="12"/>
  <c r="B17" i="12"/>
  <c r="G16" i="12"/>
  <c r="F16" i="12"/>
  <c r="E16" i="12"/>
  <c r="D16" i="12"/>
  <c r="C16" i="12"/>
  <c r="B16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3" i="12"/>
  <c r="F13" i="12"/>
  <c r="E13" i="12"/>
  <c r="D13" i="12"/>
  <c r="C13" i="12"/>
  <c r="B13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9" i="12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S33" i="11"/>
  <c r="R33" i="11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7" i="11"/>
  <c r="F27" i="11"/>
  <c r="E27" i="11"/>
  <c r="D27" i="11"/>
  <c r="C27" i="11"/>
  <c r="B27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6" i="11"/>
  <c r="F16" i="11"/>
  <c r="E16" i="11"/>
  <c r="D16" i="11"/>
  <c r="C16" i="11"/>
  <c r="B16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8" i="11"/>
  <c r="F8" i="11"/>
  <c r="E8" i="11"/>
  <c r="D8" i="11"/>
  <c r="C8" i="11"/>
  <c r="B8" i="11"/>
  <c r="G7" i="11"/>
  <c r="F7" i="11"/>
  <c r="E7" i="11"/>
  <c r="D7" i="11"/>
  <c r="C7" i="11"/>
  <c r="B7" i="11"/>
  <c r="G6" i="11"/>
  <c r="F6" i="11"/>
  <c r="E6" i="11"/>
  <c r="D6" i="11"/>
  <c r="C6" i="11"/>
  <c r="B6" i="11"/>
  <c r="S33" i="10"/>
  <c r="R33" i="10"/>
  <c r="G32" i="10"/>
  <c r="F32" i="10"/>
  <c r="E32" i="10"/>
  <c r="D32" i="10"/>
  <c r="C32" i="10"/>
  <c r="B32" i="10"/>
  <c r="G31" i="10"/>
  <c r="F31" i="10"/>
  <c r="E31" i="10"/>
  <c r="D31" i="10"/>
  <c r="C31" i="10"/>
  <c r="B31" i="10"/>
  <c r="G30" i="10"/>
  <c r="F30" i="10"/>
  <c r="E30" i="10"/>
  <c r="D30" i="10"/>
  <c r="C30" i="10"/>
  <c r="B30" i="10"/>
  <c r="G29" i="10"/>
  <c r="F29" i="10"/>
  <c r="E29" i="10"/>
  <c r="D29" i="10"/>
  <c r="C29" i="10"/>
  <c r="B29" i="10"/>
  <c r="G28" i="10"/>
  <c r="F28" i="10"/>
  <c r="E28" i="10"/>
  <c r="D28" i="10"/>
  <c r="C28" i="10"/>
  <c r="B28" i="10"/>
  <c r="G27" i="10"/>
  <c r="F27" i="10"/>
  <c r="E27" i="10"/>
  <c r="D27" i="10"/>
  <c r="C27" i="10"/>
  <c r="B27" i="10"/>
  <c r="G26" i="10"/>
  <c r="F26" i="10"/>
  <c r="E26" i="10"/>
  <c r="D26" i="10"/>
  <c r="C26" i="10"/>
  <c r="B26" i="10"/>
  <c r="G25" i="10"/>
  <c r="F25" i="10"/>
  <c r="E25" i="10"/>
  <c r="D25" i="10"/>
  <c r="C25" i="10"/>
  <c r="B25" i="10"/>
  <c r="G24" i="10"/>
  <c r="F24" i="10"/>
  <c r="E24" i="10"/>
  <c r="D24" i="10"/>
  <c r="C24" i="10"/>
  <c r="B24" i="10"/>
  <c r="G23" i="10"/>
  <c r="F23" i="10"/>
  <c r="E23" i="10"/>
  <c r="D23" i="10"/>
  <c r="C23" i="10"/>
  <c r="B23" i="10"/>
  <c r="G22" i="10"/>
  <c r="F22" i="10"/>
  <c r="E22" i="10"/>
  <c r="D22" i="10"/>
  <c r="C22" i="10"/>
  <c r="B22" i="10"/>
  <c r="G21" i="10"/>
  <c r="F21" i="10"/>
  <c r="E21" i="10"/>
  <c r="D21" i="10"/>
  <c r="C21" i="10"/>
  <c r="B21" i="10"/>
  <c r="G20" i="10"/>
  <c r="F20" i="10"/>
  <c r="E20" i="10"/>
  <c r="D20" i="10"/>
  <c r="C20" i="10"/>
  <c r="B20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E16" i="10"/>
  <c r="D16" i="10"/>
  <c r="C16" i="10"/>
  <c r="B16" i="10"/>
  <c r="G15" i="10"/>
  <c r="F15" i="10"/>
  <c r="E15" i="10"/>
  <c r="D15" i="10"/>
  <c r="C15" i="10"/>
  <c r="B15" i="10"/>
  <c r="G14" i="10"/>
  <c r="F14" i="10"/>
  <c r="E14" i="10"/>
  <c r="D14" i="10"/>
  <c r="C14" i="10"/>
  <c r="B14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G11" i="10"/>
  <c r="F11" i="10"/>
  <c r="E11" i="10"/>
  <c r="D11" i="10"/>
  <c r="C11" i="10"/>
  <c r="B11" i="10"/>
  <c r="G10" i="10"/>
  <c r="F10" i="10"/>
  <c r="E10" i="10"/>
  <c r="D10" i="10"/>
  <c r="C10" i="10"/>
  <c r="B10" i="10"/>
  <c r="G9" i="10"/>
  <c r="F9" i="10"/>
  <c r="E9" i="10"/>
  <c r="D9" i="10"/>
  <c r="C9" i="10"/>
  <c r="B9" i="10"/>
  <c r="G8" i="10"/>
  <c r="F8" i="10"/>
  <c r="E8" i="10"/>
  <c r="D8" i="10"/>
  <c r="C8" i="10"/>
  <c r="B8" i="10"/>
  <c r="G7" i="10"/>
  <c r="F7" i="10"/>
  <c r="E7" i="10"/>
  <c r="D7" i="10"/>
  <c r="C7" i="10"/>
  <c r="B7" i="10"/>
  <c r="G6" i="10"/>
  <c r="F6" i="10"/>
  <c r="E6" i="10"/>
  <c r="D6" i="10"/>
  <c r="C6" i="10"/>
  <c r="B6" i="10"/>
  <c r="B16" i="8"/>
  <c r="B17" i="8"/>
  <c r="B18" i="8"/>
  <c r="B19" i="8"/>
  <c r="B20" i="8"/>
  <c r="B21" i="8"/>
  <c r="B22" i="8"/>
  <c r="B23" i="8"/>
  <c r="B24" i="8"/>
  <c r="C16" i="8"/>
  <c r="C17" i="8"/>
  <c r="C18" i="8"/>
  <c r="C19" i="8"/>
  <c r="C20" i="8"/>
  <c r="C21" i="8"/>
  <c r="C22" i="8"/>
  <c r="C23" i="8"/>
  <c r="C24" i="8"/>
  <c r="D16" i="8"/>
  <c r="D17" i="8"/>
  <c r="D18" i="8"/>
  <c r="D19" i="8"/>
  <c r="D20" i="8"/>
  <c r="D21" i="8"/>
  <c r="D22" i="8"/>
  <c r="D23" i="8"/>
  <c r="D24" i="8"/>
  <c r="E16" i="8"/>
  <c r="E17" i="8"/>
  <c r="E18" i="8"/>
  <c r="E19" i="8"/>
  <c r="E20" i="8"/>
  <c r="E21" i="8"/>
  <c r="E22" i="8"/>
  <c r="E23" i="8"/>
  <c r="E24" i="8"/>
  <c r="F16" i="8"/>
  <c r="F17" i="8"/>
  <c r="F18" i="8"/>
  <c r="F19" i="8"/>
  <c r="F20" i="8"/>
  <c r="F21" i="8"/>
  <c r="F22" i="8"/>
  <c r="F23" i="8"/>
  <c r="F24" i="8"/>
  <c r="G16" i="8"/>
  <c r="G17" i="8"/>
  <c r="G18" i="8"/>
  <c r="G19" i="8"/>
  <c r="G20" i="8"/>
  <c r="G21" i="8"/>
  <c r="G22" i="8"/>
  <c r="G23" i="8"/>
  <c r="G24" i="8"/>
  <c r="B16" i="9"/>
  <c r="B17" i="9"/>
  <c r="B18" i="9"/>
  <c r="B19" i="9"/>
  <c r="B20" i="9"/>
  <c r="B21" i="9"/>
  <c r="B22" i="9"/>
  <c r="B23" i="9"/>
  <c r="B24" i="9"/>
  <c r="C16" i="9"/>
  <c r="C17" i="9"/>
  <c r="C18" i="9"/>
  <c r="C19" i="9"/>
  <c r="C20" i="9"/>
  <c r="C21" i="9"/>
  <c r="C22" i="9"/>
  <c r="C23" i="9"/>
  <c r="C24" i="9"/>
  <c r="D16" i="9"/>
  <c r="D17" i="9"/>
  <c r="D18" i="9"/>
  <c r="D19" i="9"/>
  <c r="D20" i="9"/>
  <c r="D21" i="9"/>
  <c r="D22" i="9"/>
  <c r="D23" i="9"/>
  <c r="D24" i="9"/>
  <c r="E16" i="9"/>
  <c r="E17" i="9"/>
  <c r="E18" i="9"/>
  <c r="E19" i="9"/>
  <c r="E20" i="9"/>
  <c r="E21" i="9"/>
  <c r="E22" i="9"/>
  <c r="E23" i="9"/>
  <c r="E24" i="9"/>
  <c r="F16" i="9"/>
  <c r="F17" i="9"/>
  <c r="F18" i="9"/>
  <c r="F19" i="9"/>
  <c r="F20" i="9"/>
  <c r="F21" i="9"/>
  <c r="F22" i="9"/>
  <c r="F23" i="9"/>
  <c r="F24" i="9"/>
  <c r="G16" i="9"/>
  <c r="G17" i="9"/>
  <c r="G18" i="9"/>
  <c r="G19" i="9"/>
  <c r="G20" i="9"/>
  <c r="G21" i="9"/>
  <c r="G22" i="9"/>
  <c r="G23" i="9"/>
  <c r="G24" i="9"/>
  <c r="B16" i="7"/>
  <c r="B17" i="7"/>
  <c r="B18" i="7"/>
  <c r="B19" i="7"/>
  <c r="B20" i="7"/>
  <c r="B21" i="7"/>
  <c r="B22" i="7"/>
  <c r="B23" i="7"/>
  <c r="B24" i="7"/>
  <c r="C16" i="7"/>
  <c r="C17" i="7"/>
  <c r="C18" i="7"/>
  <c r="C19" i="7"/>
  <c r="C20" i="7"/>
  <c r="C21" i="7"/>
  <c r="C22" i="7"/>
  <c r="C23" i="7"/>
  <c r="C24" i="7"/>
  <c r="D16" i="7"/>
  <c r="D17" i="7"/>
  <c r="D18" i="7"/>
  <c r="D19" i="7"/>
  <c r="D20" i="7"/>
  <c r="D21" i="7"/>
  <c r="D22" i="7"/>
  <c r="D23" i="7"/>
  <c r="D24" i="7"/>
  <c r="E16" i="7"/>
  <c r="E17" i="7"/>
  <c r="E18" i="7"/>
  <c r="E19" i="7"/>
  <c r="E20" i="7"/>
  <c r="E21" i="7"/>
  <c r="E22" i="7"/>
  <c r="E23" i="7"/>
  <c r="E24" i="7"/>
  <c r="F16" i="7"/>
  <c r="F17" i="7"/>
  <c r="F18" i="7"/>
  <c r="F19" i="7"/>
  <c r="F20" i="7"/>
  <c r="F21" i="7"/>
  <c r="F22" i="7"/>
  <c r="F23" i="7"/>
  <c r="F24" i="7"/>
  <c r="G16" i="7"/>
  <c r="G17" i="7"/>
  <c r="G18" i="7"/>
  <c r="G19" i="7"/>
  <c r="G20" i="7"/>
  <c r="G21" i="7"/>
  <c r="G22" i="7"/>
  <c r="G23" i="7"/>
  <c r="G24" i="7"/>
  <c r="B16" i="1"/>
  <c r="B17" i="1"/>
  <c r="B18" i="1"/>
  <c r="B19" i="1"/>
  <c r="B20" i="1"/>
  <c r="B21" i="1"/>
  <c r="B22" i="1"/>
  <c r="B23" i="1"/>
  <c r="B24" i="1"/>
  <c r="C16" i="1"/>
  <c r="C17" i="1"/>
  <c r="C18" i="1"/>
  <c r="C19" i="1"/>
  <c r="C20" i="1"/>
  <c r="C21" i="1"/>
  <c r="C22" i="1"/>
  <c r="C23" i="1"/>
  <c r="C24" i="1"/>
  <c r="D16" i="1"/>
  <c r="D17" i="1"/>
  <c r="D18" i="1"/>
  <c r="D19" i="1"/>
  <c r="D20" i="1"/>
  <c r="D21" i="1"/>
  <c r="D22" i="1"/>
  <c r="D23" i="1"/>
  <c r="D24" i="1"/>
  <c r="E16" i="1"/>
  <c r="E17" i="1"/>
  <c r="E18" i="1"/>
  <c r="E19" i="1"/>
  <c r="E20" i="1"/>
  <c r="E21" i="1"/>
  <c r="E22" i="1"/>
  <c r="E23" i="1"/>
  <c r="E24" i="1"/>
  <c r="F16" i="1"/>
  <c r="F17" i="1"/>
  <c r="F18" i="1"/>
  <c r="F19" i="1"/>
  <c r="F20" i="1"/>
  <c r="F21" i="1"/>
  <c r="F22" i="1"/>
  <c r="F23" i="1"/>
  <c r="F24" i="1"/>
  <c r="G16" i="1"/>
  <c r="G17" i="1"/>
  <c r="G18" i="1"/>
  <c r="G19" i="1"/>
  <c r="G20" i="1"/>
  <c r="G21" i="1"/>
  <c r="G22" i="1"/>
  <c r="G23" i="1"/>
  <c r="G24" i="1"/>
  <c r="S42" i="9"/>
  <c r="R42" i="9"/>
  <c r="G41" i="9"/>
  <c r="F41" i="9"/>
  <c r="E41" i="9"/>
  <c r="D41" i="9"/>
  <c r="C41" i="9"/>
  <c r="B41" i="9"/>
  <c r="G40" i="9"/>
  <c r="F40" i="9"/>
  <c r="E40" i="9"/>
  <c r="D40" i="9"/>
  <c r="C40" i="9"/>
  <c r="B40" i="9"/>
  <c r="G39" i="9"/>
  <c r="F39" i="9"/>
  <c r="E39" i="9"/>
  <c r="D39" i="9"/>
  <c r="C39" i="9"/>
  <c r="B39" i="9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G35" i="9"/>
  <c r="F35" i="9"/>
  <c r="E35" i="9"/>
  <c r="D35" i="9"/>
  <c r="C35" i="9"/>
  <c r="B35" i="9"/>
  <c r="G34" i="9"/>
  <c r="F34" i="9"/>
  <c r="E34" i="9"/>
  <c r="D34" i="9"/>
  <c r="C34" i="9"/>
  <c r="B34" i="9"/>
  <c r="G33" i="9"/>
  <c r="F33" i="9"/>
  <c r="E33" i="9"/>
  <c r="D33" i="9"/>
  <c r="C33" i="9"/>
  <c r="B33" i="9"/>
  <c r="G32" i="9"/>
  <c r="F32" i="9"/>
  <c r="E32" i="9"/>
  <c r="D32" i="9"/>
  <c r="C32" i="9"/>
  <c r="B32" i="9"/>
  <c r="G31" i="9"/>
  <c r="F31" i="9"/>
  <c r="E31" i="9"/>
  <c r="D31" i="9"/>
  <c r="C31" i="9"/>
  <c r="B31" i="9"/>
  <c r="G30" i="9"/>
  <c r="F30" i="9"/>
  <c r="E30" i="9"/>
  <c r="D30" i="9"/>
  <c r="C30" i="9"/>
  <c r="B30" i="9"/>
  <c r="G29" i="9"/>
  <c r="F29" i="9"/>
  <c r="E29" i="9"/>
  <c r="D29" i="9"/>
  <c r="C29" i="9"/>
  <c r="B29" i="9"/>
  <c r="G28" i="9"/>
  <c r="F28" i="9"/>
  <c r="E28" i="9"/>
  <c r="D28" i="9"/>
  <c r="C28" i="9"/>
  <c r="B28" i="9"/>
  <c r="G27" i="9"/>
  <c r="F27" i="9"/>
  <c r="E27" i="9"/>
  <c r="D27" i="9"/>
  <c r="C27" i="9"/>
  <c r="B27" i="9"/>
  <c r="G26" i="9"/>
  <c r="F26" i="9"/>
  <c r="E26" i="9"/>
  <c r="D26" i="9"/>
  <c r="C26" i="9"/>
  <c r="B26" i="9"/>
  <c r="G25" i="9"/>
  <c r="F25" i="9"/>
  <c r="E25" i="9"/>
  <c r="D25" i="9"/>
  <c r="C25" i="9"/>
  <c r="B25" i="9"/>
  <c r="G15" i="9"/>
  <c r="F15" i="9"/>
  <c r="E15" i="9"/>
  <c r="D15" i="9"/>
  <c r="C15" i="9"/>
  <c r="B15" i="9"/>
  <c r="G14" i="9"/>
  <c r="F14" i="9"/>
  <c r="E14" i="9"/>
  <c r="D14" i="9"/>
  <c r="C14" i="9"/>
  <c r="B14" i="9"/>
  <c r="G13" i="9"/>
  <c r="F13" i="9"/>
  <c r="E13" i="9"/>
  <c r="D13" i="9"/>
  <c r="C13" i="9"/>
  <c r="B13" i="9"/>
  <c r="G12" i="9"/>
  <c r="F12" i="9"/>
  <c r="E12" i="9"/>
  <c r="D12" i="9"/>
  <c r="C12" i="9"/>
  <c r="B12" i="9"/>
  <c r="G11" i="9"/>
  <c r="F11" i="9"/>
  <c r="E11" i="9"/>
  <c r="D11" i="9"/>
  <c r="C11" i="9"/>
  <c r="B11" i="9"/>
  <c r="G10" i="9"/>
  <c r="F10" i="9"/>
  <c r="E10" i="9"/>
  <c r="D10" i="9"/>
  <c r="C10" i="9"/>
  <c r="B10" i="9"/>
  <c r="G9" i="9"/>
  <c r="F9" i="9"/>
  <c r="E9" i="9"/>
  <c r="D9" i="9"/>
  <c r="C9" i="9"/>
  <c r="B9" i="9"/>
  <c r="G8" i="9"/>
  <c r="F8" i="9"/>
  <c r="E8" i="9"/>
  <c r="D8" i="9"/>
  <c r="C8" i="9"/>
  <c r="B8" i="9"/>
  <c r="G7" i="9"/>
  <c r="F7" i="9"/>
  <c r="E7" i="9"/>
  <c r="D7" i="9"/>
  <c r="C7" i="9"/>
  <c r="B7" i="9"/>
  <c r="G6" i="9"/>
  <c r="F6" i="9"/>
  <c r="E6" i="9"/>
  <c r="D6" i="9"/>
  <c r="C6" i="9"/>
  <c r="B6" i="9"/>
  <c r="S42" i="8"/>
  <c r="R42" i="8"/>
  <c r="G41" i="8"/>
  <c r="F41" i="8"/>
  <c r="E41" i="8"/>
  <c r="D41" i="8"/>
  <c r="C41" i="8"/>
  <c r="B41" i="8"/>
  <c r="G40" i="8"/>
  <c r="F40" i="8"/>
  <c r="E40" i="8"/>
  <c r="D40" i="8"/>
  <c r="C40" i="8"/>
  <c r="B40" i="8"/>
  <c r="G39" i="8"/>
  <c r="F39" i="8"/>
  <c r="E39" i="8"/>
  <c r="D39" i="8"/>
  <c r="C39" i="8"/>
  <c r="B39" i="8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G35" i="8"/>
  <c r="F35" i="8"/>
  <c r="E35" i="8"/>
  <c r="D35" i="8"/>
  <c r="C35" i="8"/>
  <c r="B35" i="8"/>
  <c r="G34" i="8"/>
  <c r="F34" i="8"/>
  <c r="E34" i="8"/>
  <c r="D34" i="8"/>
  <c r="C34" i="8"/>
  <c r="B34" i="8"/>
  <c r="G33" i="8"/>
  <c r="F33" i="8"/>
  <c r="E33" i="8"/>
  <c r="D33" i="8"/>
  <c r="C33" i="8"/>
  <c r="B33" i="8"/>
  <c r="G32" i="8"/>
  <c r="F32" i="8"/>
  <c r="E32" i="8"/>
  <c r="D32" i="8"/>
  <c r="C32" i="8"/>
  <c r="B32" i="8"/>
  <c r="G31" i="8"/>
  <c r="F31" i="8"/>
  <c r="E31" i="8"/>
  <c r="D31" i="8"/>
  <c r="C31" i="8"/>
  <c r="B31" i="8"/>
  <c r="G30" i="8"/>
  <c r="F30" i="8"/>
  <c r="E30" i="8"/>
  <c r="D30" i="8"/>
  <c r="C30" i="8"/>
  <c r="B30" i="8"/>
  <c r="G29" i="8"/>
  <c r="F29" i="8"/>
  <c r="E29" i="8"/>
  <c r="D29" i="8"/>
  <c r="C29" i="8"/>
  <c r="B29" i="8"/>
  <c r="G28" i="8"/>
  <c r="F28" i="8"/>
  <c r="E28" i="8"/>
  <c r="D28" i="8"/>
  <c r="C28" i="8"/>
  <c r="B28" i="8"/>
  <c r="G27" i="8"/>
  <c r="F27" i="8"/>
  <c r="E27" i="8"/>
  <c r="D27" i="8"/>
  <c r="C27" i="8"/>
  <c r="B27" i="8"/>
  <c r="G26" i="8"/>
  <c r="F26" i="8"/>
  <c r="E26" i="8"/>
  <c r="D26" i="8"/>
  <c r="C26" i="8"/>
  <c r="B26" i="8"/>
  <c r="G25" i="8"/>
  <c r="F25" i="8"/>
  <c r="E25" i="8"/>
  <c r="D25" i="8"/>
  <c r="C25" i="8"/>
  <c r="B25" i="8"/>
  <c r="G15" i="8"/>
  <c r="F15" i="8"/>
  <c r="E15" i="8"/>
  <c r="D15" i="8"/>
  <c r="C15" i="8"/>
  <c r="B15" i="8"/>
  <c r="G14" i="8"/>
  <c r="F14" i="8"/>
  <c r="E14" i="8"/>
  <c r="D14" i="8"/>
  <c r="C14" i="8"/>
  <c r="B14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9" i="8"/>
  <c r="F9" i="8"/>
  <c r="E9" i="8"/>
  <c r="D9" i="8"/>
  <c r="C9" i="8"/>
  <c r="B9" i="8"/>
  <c r="G8" i="8"/>
  <c r="F8" i="8"/>
  <c r="E8" i="8"/>
  <c r="D8" i="8"/>
  <c r="C8" i="8"/>
  <c r="B8" i="8"/>
  <c r="G7" i="8"/>
  <c r="F7" i="8"/>
  <c r="E7" i="8"/>
  <c r="D7" i="8"/>
  <c r="C7" i="8"/>
  <c r="B7" i="8"/>
  <c r="G6" i="8"/>
  <c r="F6" i="8"/>
  <c r="E6" i="8"/>
  <c r="D6" i="8"/>
  <c r="C6" i="8"/>
  <c r="B6" i="8"/>
  <c r="S42" i="7"/>
  <c r="R42" i="7"/>
  <c r="G41" i="7"/>
  <c r="F41" i="7"/>
  <c r="E41" i="7"/>
  <c r="D41" i="7"/>
  <c r="C41" i="7"/>
  <c r="B41" i="7"/>
  <c r="G40" i="7"/>
  <c r="F40" i="7"/>
  <c r="E40" i="7"/>
  <c r="D40" i="7"/>
  <c r="C40" i="7"/>
  <c r="B40" i="7"/>
  <c r="G39" i="7"/>
  <c r="F39" i="7"/>
  <c r="E39" i="7"/>
  <c r="D39" i="7"/>
  <c r="C39" i="7"/>
  <c r="B39" i="7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G35" i="7"/>
  <c r="F35" i="7"/>
  <c r="E35" i="7"/>
  <c r="D35" i="7"/>
  <c r="C35" i="7"/>
  <c r="B35" i="7"/>
  <c r="G34" i="7"/>
  <c r="F34" i="7"/>
  <c r="E34" i="7"/>
  <c r="D34" i="7"/>
  <c r="C34" i="7"/>
  <c r="B34" i="7"/>
  <c r="G33" i="7"/>
  <c r="F33" i="7"/>
  <c r="E33" i="7"/>
  <c r="D33" i="7"/>
  <c r="C33" i="7"/>
  <c r="B33" i="7"/>
  <c r="G32" i="7"/>
  <c r="F32" i="7"/>
  <c r="E32" i="7"/>
  <c r="D32" i="7"/>
  <c r="C32" i="7"/>
  <c r="B32" i="7"/>
  <c r="G31" i="7"/>
  <c r="F31" i="7"/>
  <c r="E31" i="7"/>
  <c r="D31" i="7"/>
  <c r="C31" i="7"/>
  <c r="B31" i="7"/>
  <c r="G30" i="7"/>
  <c r="F30" i="7"/>
  <c r="E30" i="7"/>
  <c r="D30" i="7"/>
  <c r="C30" i="7"/>
  <c r="B30" i="7"/>
  <c r="G29" i="7"/>
  <c r="F29" i="7"/>
  <c r="E29" i="7"/>
  <c r="D29" i="7"/>
  <c r="C29" i="7"/>
  <c r="B29" i="7"/>
  <c r="G28" i="7"/>
  <c r="F28" i="7"/>
  <c r="E28" i="7"/>
  <c r="D28" i="7"/>
  <c r="C28" i="7"/>
  <c r="B28" i="7"/>
  <c r="G27" i="7"/>
  <c r="F27" i="7"/>
  <c r="E27" i="7"/>
  <c r="D27" i="7"/>
  <c r="C27" i="7"/>
  <c r="B27" i="7"/>
  <c r="G26" i="7"/>
  <c r="F26" i="7"/>
  <c r="E26" i="7"/>
  <c r="D26" i="7"/>
  <c r="C26" i="7"/>
  <c r="B26" i="7"/>
  <c r="G25" i="7"/>
  <c r="F25" i="7"/>
  <c r="E25" i="7"/>
  <c r="D25" i="7"/>
  <c r="C25" i="7"/>
  <c r="B25" i="7"/>
  <c r="G15" i="7"/>
  <c r="F15" i="7"/>
  <c r="E15" i="7"/>
  <c r="D15" i="7"/>
  <c r="C15" i="7"/>
  <c r="B15" i="7"/>
  <c r="G14" i="7"/>
  <c r="F14" i="7"/>
  <c r="E14" i="7"/>
  <c r="D14" i="7"/>
  <c r="C14" i="7"/>
  <c r="B14" i="7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G10" i="7"/>
  <c r="F10" i="7"/>
  <c r="E10" i="7"/>
  <c r="D10" i="7"/>
  <c r="C10" i="7"/>
  <c r="B10" i="7"/>
  <c r="G9" i="7"/>
  <c r="F9" i="7"/>
  <c r="E9" i="7"/>
  <c r="D9" i="7"/>
  <c r="C9" i="7"/>
  <c r="B9" i="7"/>
  <c r="G8" i="7"/>
  <c r="F8" i="7"/>
  <c r="E8" i="7"/>
  <c r="D8" i="7"/>
  <c r="C8" i="7"/>
  <c r="B8" i="7"/>
  <c r="G7" i="7"/>
  <c r="F7" i="7"/>
  <c r="E7" i="7"/>
  <c r="D7" i="7"/>
  <c r="C7" i="7"/>
  <c r="B7" i="7"/>
  <c r="G6" i="7"/>
  <c r="F6" i="7"/>
  <c r="E6" i="7"/>
  <c r="D6" i="7"/>
  <c r="C6" i="7"/>
  <c r="B6" i="7"/>
  <c r="S33" i="6"/>
  <c r="R33" i="6"/>
  <c r="G32" i="6"/>
  <c r="F32" i="6"/>
  <c r="E32" i="6"/>
  <c r="D32" i="6"/>
  <c r="C32" i="6"/>
  <c r="B32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G26" i="6"/>
  <c r="F26" i="6"/>
  <c r="E26" i="6"/>
  <c r="D26" i="6"/>
  <c r="C26" i="6"/>
  <c r="B26" i="6"/>
  <c r="G25" i="6"/>
  <c r="F25" i="6"/>
  <c r="E25" i="6"/>
  <c r="D25" i="6"/>
  <c r="C25" i="6"/>
  <c r="B25" i="6"/>
  <c r="G24" i="6"/>
  <c r="F24" i="6"/>
  <c r="E24" i="6"/>
  <c r="D24" i="6"/>
  <c r="C24" i="6"/>
  <c r="B24" i="6"/>
  <c r="G23" i="6"/>
  <c r="F23" i="6"/>
  <c r="E23" i="6"/>
  <c r="D23" i="6"/>
  <c r="C23" i="6"/>
  <c r="B23" i="6"/>
  <c r="G22" i="6"/>
  <c r="F22" i="6"/>
  <c r="E22" i="6"/>
  <c r="D22" i="6"/>
  <c r="C22" i="6"/>
  <c r="B22" i="6"/>
  <c r="G21" i="6"/>
  <c r="F21" i="6"/>
  <c r="E21" i="6"/>
  <c r="D21" i="6"/>
  <c r="C21" i="6"/>
  <c r="B21" i="6"/>
  <c r="G20" i="6"/>
  <c r="F20" i="6"/>
  <c r="E20" i="6"/>
  <c r="D20" i="6"/>
  <c r="C20" i="6"/>
  <c r="B20" i="6"/>
  <c r="G19" i="6"/>
  <c r="F19" i="6"/>
  <c r="E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15" i="6"/>
  <c r="F15" i="6"/>
  <c r="E15" i="6"/>
  <c r="D15" i="6"/>
  <c r="C15" i="6"/>
  <c r="B15" i="6"/>
  <c r="G14" i="6"/>
  <c r="F14" i="6"/>
  <c r="E14" i="6"/>
  <c r="D14" i="6"/>
  <c r="C14" i="6"/>
  <c r="B14" i="6"/>
  <c r="G13" i="6"/>
  <c r="F13" i="6"/>
  <c r="E13" i="6"/>
  <c r="D13" i="6"/>
  <c r="C13" i="6"/>
  <c r="B13" i="6"/>
  <c r="G12" i="6"/>
  <c r="F12" i="6"/>
  <c r="E12" i="6"/>
  <c r="D12" i="6"/>
  <c r="C12" i="6"/>
  <c r="B12" i="6"/>
  <c r="G11" i="6"/>
  <c r="F11" i="6"/>
  <c r="E11" i="6"/>
  <c r="D11" i="6"/>
  <c r="C11" i="6"/>
  <c r="B11" i="6"/>
  <c r="G10" i="6"/>
  <c r="F10" i="6"/>
  <c r="E10" i="6"/>
  <c r="D10" i="6"/>
  <c r="C10" i="6"/>
  <c r="B10" i="6"/>
  <c r="G9" i="6"/>
  <c r="F9" i="6"/>
  <c r="E9" i="6"/>
  <c r="D9" i="6"/>
  <c r="C9" i="6"/>
  <c r="B9" i="6"/>
  <c r="G8" i="6"/>
  <c r="F8" i="6"/>
  <c r="E8" i="6"/>
  <c r="D8" i="6"/>
  <c r="C8" i="6"/>
  <c r="B8" i="6"/>
  <c r="G7" i="6"/>
  <c r="F7" i="6"/>
  <c r="E7" i="6"/>
  <c r="D7" i="6"/>
  <c r="C7" i="6"/>
  <c r="B7" i="6"/>
  <c r="G6" i="6"/>
  <c r="F6" i="6"/>
  <c r="E6" i="6"/>
  <c r="D6" i="6"/>
  <c r="C6" i="6"/>
  <c r="B6" i="6"/>
  <c r="S33" i="5"/>
  <c r="R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6" i="5"/>
  <c r="F6" i="5"/>
  <c r="E6" i="5"/>
  <c r="D6" i="5"/>
  <c r="C6" i="5"/>
  <c r="B6" i="5"/>
  <c r="C12" i="1"/>
  <c r="D12" i="1"/>
  <c r="C10" i="1"/>
  <c r="D10" i="1"/>
  <c r="E12" i="1"/>
  <c r="F12" i="1"/>
  <c r="G12" i="1"/>
  <c r="E10" i="1"/>
  <c r="F10" i="1"/>
  <c r="G10" i="1"/>
  <c r="B10" i="1"/>
  <c r="B6" i="1"/>
  <c r="B7" i="1"/>
  <c r="B8" i="1"/>
  <c r="B9" i="1"/>
  <c r="B11" i="1"/>
  <c r="B12" i="1"/>
  <c r="B13" i="1"/>
  <c r="B14" i="1"/>
  <c r="B15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D6" i="1"/>
  <c r="D7" i="1"/>
  <c r="D8" i="1"/>
  <c r="D9" i="1"/>
  <c r="D11" i="1"/>
  <c r="D13" i="1"/>
  <c r="D14" i="1"/>
  <c r="D15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6" i="1"/>
  <c r="C7" i="1"/>
  <c r="C8" i="1"/>
  <c r="C9" i="1"/>
  <c r="C11" i="1"/>
  <c r="C13" i="1"/>
  <c r="C14" i="1"/>
  <c r="C15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G6" i="1"/>
  <c r="G7" i="1"/>
  <c r="G8" i="1"/>
  <c r="G9" i="1"/>
  <c r="G11" i="1"/>
  <c r="G13" i="1"/>
  <c r="G14" i="1"/>
  <c r="G15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F6" i="1"/>
  <c r="F7" i="1"/>
  <c r="F8" i="1"/>
  <c r="F9" i="1"/>
  <c r="F11" i="1"/>
  <c r="F13" i="1"/>
  <c r="F14" i="1"/>
  <c r="F15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E6" i="1"/>
  <c r="E7" i="1"/>
  <c r="E8" i="1"/>
  <c r="E9" i="1"/>
  <c r="E11" i="1"/>
  <c r="E13" i="1"/>
  <c r="E14" i="1"/>
  <c r="E15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R42" i="1" l="1"/>
  <c r="S42" i="1"/>
</calcChain>
</file>

<file path=xl/sharedStrings.xml><?xml version="1.0" encoding="utf-8"?>
<sst xmlns="http://schemas.openxmlformats.org/spreadsheetml/2006/main" count="465" uniqueCount="172">
  <si>
    <t>月</t>
    <rPh sb="0" eb="1">
      <t>ツキ</t>
    </rPh>
    <phoneticPr fontId="2"/>
  </si>
  <si>
    <t>プログラム等</t>
    <rPh sb="5" eb="6">
      <t>トウ</t>
    </rPh>
    <phoneticPr fontId="2"/>
  </si>
  <si>
    <t>日数</t>
    <rPh sb="0" eb="2">
      <t>ニッスウ</t>
    </rPh>
    <phoneticPr fontId="2"/>
  </si>
  <si>
    <t>泊数</t>
    <rPh sb="0" eb="1">
      <t>ハク</t>
    </rPh>
    <rPh sb="1" eb="2">
      <t>スウ</t>
    </rPh>
    <phoneticPr fontId="2"/>
  </si>
  <si>
    <t>監督
指導者</t>
    <rPh sb="0" eb="2">
      <t>カントク</t>
    </rPh>
    <rPh sb="3" eb="6">
      <t>シドウシャ</t>
    </rPh>
    <phoneticPr fontId="2"/>
  </si>
  <si>
    <t>選手</t>
    <rPh sb="0" eb="2">
      <t>センシュ</t>
    </rPh>
    <phoneticPr fontId="2"/>
  </si>
  <si>
    <t>場所</t>
    <rPh sb="0" eb="2">
      <t>バショ</t>
    </rPh>
    <phoneticPr fontId="2"/>
  </si>
  <si>
    <t>補助金</t>
    <rPh sb="0" eb="3">
      <t>ホジョキン</t>
    </rPh>
    <phoneticPr fontId="2"/>
  </si>
  <si>
    <t>広島県アイスホッケー連盟</t>
    <rPh sb="0" eb="3">
      <t>ヒロシマケン</t>
    </rPh>
    <rPh sb="10" eb="12">
      <t>レンメイ</t>
    </rPh>
    <phoneticPr fontId="1"/>
  </si>
  <si>
    <t>広島県ソフトテニス連盟</t>
    <rPh sb="0" eb="3">
      <t>ヒロシマケン</t>
    </rPh>
    <rPh sb="9" eb="11">
      <t>レンメイ</t>
    </rPh>
    <phoneticPr fontId="1"/>
  </si>
  <si>
    <t>広島県軟式野球連盟</t>
    <rPh sb="0" eb="3">
      <t>ヒロシマケン</t>
    </rPh>
    <rPh sb="3" eb="5">
      <t>ナンシキ</t>
    </rPh>
    <rPh sb="5" eb="7">
      <t>ヤキュウ</t>
    </rPh>
    <rPh sb="7" eb="9">
      <t>レンメイ</t>
    </rPh>
    <phoneticPr fontId="1"/>
  </si>
  <si>
    <t>広島県馬術連盟</t>
    <rPh sb="0" eb="3">
      <t>ヒロシマケン</t>
    </rPh>
    <rPh sb="3" eb="5">
      <t>バジュツ</t>
    </rPh>
    <rPh sb="5" eb="7">
      <t>レンメイ</t>
    </rPh>
    <phoneticPr fontId="1"/>
  </si>
  <si>
    <t>広島県柔道連盟</t>
    <rPh sb="0" eb="3">
      <t>ヒロシマケン</t>
    </rPh>
    <rPh sb="3" eb="5">
      <t>ジュウドウ</t>
    </rPh>
    <rPh sb="5" eb="7">
      <t>レンメイ</t>
    </rPh>
    <phoneticPr fontId="1"/>
  </si>
  <si>
    <t>広島県バドミントン協会</t>
    <rPh sb="0" eb="3">
      <t>ヒロシマケン</t>
    </rPh>
    <rPh sb="9" eb="11">
      <t>キョウカイ</t>
    </rPh>
    <phoneticPr fontId="1"/>
  </si>
  <si>
    <t>集計</t>
  </si>
  <si>
    <t>時期</t>
    <rPh sb="0" eb="2">
      <t>ジキ</t>
    </rPh>
    <phoneticPr fontId="2"/>
  </si>
  <si>
    <t>記載責任者</t>
    <rPh sb="0" eb="2">
      <t>キサイ</t>
    </rPh>
    <rPh sb="2" eb="5">
      <t>セキニンシャ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</si>
  <si>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</si>
  <si>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</si>
  <si>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トップ
コーチ</t>
    <phoneticPr fontId="2"/>
  </si>
  <si>
    <t>No．</t>
    <phoneticPr fontId="2"/>
  </si>
  <si>
    <t>ドクター
トレーナー</t>
    <phoneticPr fontId="2"/>
  </si>
  <si>
    <t>備考
(大会・選考日程など)</t>
    <rPh sb="0" eb="2">
      <t>ビコウ</t>
    </rPh>
    <rPh sb="4" eb="6">
      <t>タイカイ</t>
    </rPh>
    <rPh sb="7" eb="11">
      <t>センコウニッテイ</t>
    </rPh>
    <phoneticPr fontId="2"/>
  </si>
  <si>
    <t>経費</t>
    <rPh sb="0" eb="2">
      <t>ケイヒ</t>
    </rPh>
    <phoneticPr fontId="2"/>
  </si>
  <si>
    <t>広島県スキー連盟</t>
    <rPh sb="0" eb="3">
      <t>ヒロシマケン</t>
    </rPh>
    <rPh sb="6" eb="8">
      <t>レンメイ</t>
    </rPh>
    <phoneticPr fontId="1"/>
  </si>
  <si>
    <t>広島県テニス協会</t>
    <rPh sb="0" eb="3">
      <t>ヒロシマケン</t>
    </rPh>
    <rPh sb="6" eb="8">
      <t>キョウカイ</t>
    </rPh>
    <phoneticPr fontId="1"/>
  </si>
  <si>
    <t>広島県ローイング協会</t>
    <rPh sb="0" eb="3">
      <t>ヒロシマケン</t>
    </rPh>
    <rPh sb="8" eb="10">
      <t>キョウカイ</t>
    </rPh>
    <phoneticPr fontId="1"/>
  </si>
  <si>
    <t>広島県ボクシング連盟</t>
    <rPh sb="0" eb="3">
      <t>ヒロシマケン</t>
    </rPh>
    <rPh sb="8" eb="10">
      <t>レンメイ</t>
    </rPh>
    <phoneticPr fontId="1"/>
  </si>
  <si>
    <t>広島県レスリング協会</t>
    <rPh sb="0" eb="3">
      <t>ヒロシマケン</t>
    </rPh>
    <rPh sb="8" eb="10">
      <t>キョウカイ</t>
    </rPh>
    <phoneticPr fontId="1"/>
  </si>
  <si>
    <t>広島県ウェイトリフティング協会</t>
    <rPh sb="0" eb="3">
      <t>ヒロシマケン</t>
    </rPh>
    <rPh sb="13" eb="15">
      <t>キョウカイ</t>
    </rPh>
    <phoneticPr fontId="1"/>
  </si>
  <si>
    <t>広島県ハンドボール協会</t>
    <rPh sb="0" eb="3">
      <t>ヒロシマケン</t>
    </rPh>
    <rPh sb="9" eb="11">
      <t>キョウカイ</t>
    </rPh>
    <phoneticPr fontId="1"/>
  </si>
  <si>
    <t>広島県自転車競技連盟</t>
    <rPh sb="0" eb="3">
      <t>ヒロシマケン</t>
    </rPh>
    <rPh sb="3" eb="6">
      <t>ジテンシャ</t>
    </rPh>
    <rPh sb="6" eb="8">
      <t>キョウギ</t>
    </rPh>
    <rPh sb="8" eb="10">
      <t>レンメイ</t>
    </rPh>
    <phoneticPr fontId="1"/>
  </si>
  <si>
    <t>広島県相撲連盟</t>
    <rPh sb="0" eb="3">
      <t>ヒロシマケン</t>
    </rPh>
    <rPh sb="3" eb="5">
      <t>スモウ</t>
    </rPh>
    <rPh sb="5" eb="7">
      <t>レンメイ</t>
    </rPh>
    <phoneticPr fontId="1"/>
  </si>
  <si>
    <t>広島県フェンシング協会</t>
    <rPh sb="0" eb="3">
      <t>ヒロシマケン</t>
    </rPh>
    <rPh sb="9" eb="11">
      <t>キョウカイ</t>
    </rPh>
    <phoneticPr fontId="1"/>
  </si>
  <si>
    <t>広島県ソフトボール協会</t>
    <rPh sb="0" eb="3">
      <t>ヒロシマケン</t>
    </rPh>
    <rPh sb="9" eb="11">
      <t>キョウカイ</t>
    </rPh>
    <phoneticPr fontId="1"/>
  </si>
  <si>
    <t>広島県弓道連盟</t>
    <rPh sb="0" eb="3">
      <t>ヒロシマケン</t>
    </rPh>
    <rPh sb="3" eb="5">
      <t>キュウドウ</t>
    </rPh>
    <rPh sb="5" eb="7">
      <t>レンメイ</t>
    </rPh>
    <phoneticPr fontId="1"/>
  </si>
  <si>
    <t>広島県ライフル射撃協会</t>
    <rPh sb="0" eb="3">
      <t>ヒロシマケン</t>
    </rPh>
    <rPh sb="7" eb="9">
      <t>シャゲキ</t>
    </rPh>
    <rPh sb="9" eb="11">
      <t>キョウカイ</t>
    </rPh>
    <phoneticPr fontId="1"/>
  </si>
  <si>
    <t>広島県ラグビーフットボール協会</t>
    <rPh sb="0" eb="3">
      <t>ヒロシマケン</t>
    </rPh>
    <rPh sb="13" eb="15">
      <t>キョウカイ</t>
    </rPh>
    <phoneticPr fontId="1"/>
  </si>
  <si>
    <t>広島県カヌー協会</t>
    <rPh sb="0" eb="3">
      <t>ヒロシマケン</t>
    </rPh>
    <rPh sb="6" eb="8">
      <t>キョウカイ</t>
    </rPh>
    <phoneticPr fontId="1"/>
  </si>
  <si>
    <t>広島県アーチェリー協会</t>
    <rPh sb="0" eb="3">
      <t>ヒロシマケン</t>
    </rPh>
    <rPh sb="9" eb="11">
      <t>キョウカイ</t>
    </rPh>
    <phoneticPr fontId="1"/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</si>
  <si>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1"/>
  </si>
  <si>
    <t>広島県銃剣道連盟</t>
    <rPh sb="0" eb="3">
      <t>ヒロシマケン</t>
    </rPh>
    <rPh sb="3" eb="6">
      <t>ジュウケンドウ</t>
    </rPh>
    <rPh sb="6" eb="8">
      <t>レンメイ</t>
    </rPh>
    <phoneticPr fontId="1"/>
  </si>
  <si>
    <t>広島県クレー射撃協会</t>
    <rPh sb="0" eb="3">
      <t>ヒロシマケン</t>
    </rPh>
    <rPh sb="6" eb="8">
      <t>シャゲキ</t>
    </rPh>
    <rPh sb="8" eb="10">
      <t>キョウカイ</t>
    </rPh>
    <phoneticPr fontId="1"/>
  </si>
  <si>
    <t>広島県なぎなた連盟</t>
    <rPh sb="0" eb="3">
      <t>ヒロシマケン</t>
    </rPh>
    <rPh sb="7" eb="9">
      <t>レンメイ</t>
    </rPh>
    <phoneticPr fontId="1"/>
  </si>
  <si>
    <t>広島県ボウリング連盟</t>
    <rPh sb="0" eb="3">
      <t>ヒロシマケン</t>
    </rPh>
    <rPh sb="8" eb="10">
      <t>レンメイ</t>
    </rPh>
    <phoneticPr fontId="1"/>
  </si>
  <si>
    <t>広島県ゴルフ協会</t>
    <rPh sb="0" eb="3">
      <t>ヒロシマケン</t>
    </rPh>
    <rPh sb="6" eb="8">
      <t>キョウカイ</t>
    </rPh>
    <phoneticPr fontId="1"/>
  </si>
  <si>
    <t>対象選手</t>
    <rPh sb="0" eb="4">
      <t>タイショウセンシュ</t>
    </rPh>
    <phoneticPr fontId="2"/>
  </si>
  <si>
    <t>競技</t>
    <rPh sb="0" eb="2">
      <t>キョウギ</t>
    </rPh>
    <phoneticPr fontId="12"/>
  </si>
  <si>
    <t>No.+競技</t>
    <rPh sb="4" eb="6">
      <t>キョウギ</t>
    </rPh>
    <phoneticPr fontId="12"/>
  </si>
  <si>
    <t>競技団体名</t>
    <rPh sb="0" eb="5">
      <t>キョウギダンタイメイ</t>
    </rPh>
    <phoneticPr fontId="12"/>
  </si>
  <si>
    <t>スケート(スピード)</t>
  </si>
  <si>
    <t>01-1_スケート(スピード)</t>
  </si>
  <si>
    <t>広島県スケート連盟</t>
    <rPh sb="0" eb="3">
      <t>ヒロシマケン</t>
    </rPh>
    <rPh sb="7" eb="9">
      <t>レンメイ</t>
    </rPh>
    <phoneticPr fontId="1"/>
  </si>
  <si>
    <t>スケート(フィギュア)</t>
  </si>
  <si>
    <t>01-2_スケート(フィギュア)</t>
  </si>
  <si>
    <t>アイスホッケー</t>
  </si>
  <si>
    <t>02_アイスホッケー</t>
  </si>
  <si>
    <t>スキー</t>
  </si>
  <si>
    <t>03_スキー</t>
  </si>
  <si>
    <t>陸上競技</t>
    <rPh sb="0" eb="2">
      <t>リクジョウ</t>
    </rPh>
    <rPh sb="2" eb="4">
      <t>キョウギ</t>
    </rPh>
    <phoneticPr fontId="1"/>
  </si>
  <si>
    <t>04_陸上競技</t>
  </si>
  <si>
    <t>一般財団法人広島陸上競技協会</t>
    <rPh sb="0" eb="6">
      <t>イッパンザイダンホウジン</t>
    </rPh>
    <rPh sb="6" eb="8">
      <t>ヒロシマ</t>
    </rPh>
    <rPh sb="8" eb="10">
      <t>リクジョウ</t>
    </rPh>
    <rPh sb="10" eb="12">
      <t>キョウギ</t>
    </rPh>
    <rPh sb="12" eb="14">
      <t>キョウカイ</t>
    </rPh>
    <phoneticPr fontId="1"/>
  </si>
  <si>
    <t>水泳(競泳)</t>
    <rPh sb="3" eb="5">
      <t>キョウエイ</t>
    </rPh>
    <phoneticPr fontId="1"/>
  </si>
  <si>
    <t>05-1_水泳(競泳)</t>
  </si>
  <si>
    <t>一般財団法人広島県水泳連盟</t>
    <rPh sb="6" eb="9">
      <t>ヒロシマケン</t>
    </rPh>
    <rPh sb="9" eb="11">
      <t>スイエイ</t>
    </rPh>
    <rPh sb="11" eb="13">
      <t>レンメイ</t>
    </rPh>
    <phoneticPr fontId="1"/>
  </si>
  <si>
    <t>水泳(飛込)</t>
    <rPh sb="0" eb="2">
      <t>スイエイ</t>
    </rPh>
    <rPh sb="3" eb="5">
      <t>トビコ</t>
    </rPh>
    <phoneticPr fontId="1"/>
  </si>
  <si>
    <t>05-2_水泳(飛込)</t>
  </si>
  <si>
    <t>水泳(水球)</t>
    <rPh sb="0" eb="2">
      <t>スイエイ</t>
    </rPh>
    <rPh sb="3" eb="5">
      <t>スイキュウ</t>
    </rPh>
    <phoneticPr fontId="1"/>
  </si>
  <si>
    <t>05-3_水泳(水球)</t>
  </si>
  <si>
    <t>水泳(AS)</t>
  </si>
  <si>
    <t>05-4_水泳(AS)</t>
  </si>
  <si>
    <t>サッカー</t>
  </si>
  <si>
    <t>06_サッカー</t>
  </si>
  <si>
    <t>公益財団法人広島県サッカー協会</t>
    <rPh sb="0" eb="6">
      <t>コウエキザイダンホウジン</t>
    </rPh>
    <rPh sb="6" eb="9">
      <t>ヒロシマケン</t>
    </rPh>
    <rPh sb="13" eb="15">
      <t>キョウカイ</t>
    </rPh>
    <phoneticPr fontId="1"/>
  </si>
  <si>
    <t>テニス</t>
  </si>
  <si>
    <t>07_テニス</t>
  </si>
  <si>
    <t>ローイング</t>
  </si>
  <si>
    <t>08_ローイング</t>
  </si>
  <si>
    <t>ホッケー</t>
  </si>
  <si>
    <t>09_ホッケー</t>
  </si>
  <si>
    <t>一般社団法人広島県ホッケー協会</t>
    <rPh sb="6" eb="9">
      <t>ヒロシマケン</t>
    </rPh>
    <rPh sb="13" eb="15">
      <t>キョウカイ</t>
    </rPh>
    <phoneticPr fontId="1"/>
  </si>
  <si>
    <t>ボクシング</t>
  </si>
  <si>
    <t>10_ボクシング</t>
  </si>
  <si>
    <t>バレーボール</t>
  </si>
  <si>
    <t>11-1_バレーボール</t>
  </si>
  <si>
    <t>一般財団法人広島県バレーボール協会</t>
    <rPh sb="2" eb="4">
      <t>ザイダン</t>
    </rPh>
    <rPh sb="6" eb="9">
      <t>ヒロシマケン</t>
    </rPh>
    <rPh sb="15" eb="17">
      <t>キョウカイ</t>
    </rPh>
    <phoneticPr fontId="1"/>
  </si>
  <si>
    <t>バレーボール(ビーチバレー)</t>
  </si>
  <si>
    <t>11-2_バレーボール(ビーチバレー)</t>
  </si>
  <si>
    <t>体操(競技)</t>
    <rPh sb="0" eb="2">
      <t>タイソウ</t>
    </rPh>
    <rPh sb="3" eb="5">
      <t>キョウギ</t>
    </rPh>
    <phoneticPr fontId="1"/>
  </si>
  <si>
    <t>12-1_体操(競技)</t>
  </si>
  <si>
    <t>広島県体操協会</t>
    <rPh sb="0" eb="3">
      <t>ヒロシマケン</t>
    </rPh>
    <rPh sb="3" eb="5">
      <t>タイソウ</t>
    </rPh>
    <rPh sb="5" eb="7">
      <t>キョウカイ</t>
    </rPh>
    <phoneticPr fontId="1"/>
  </si>
  <si>
    <t>体操(新体操)</t>
    <rPh sb="0" eb="2">
      <t>タイソウ</t>
    </rPh>
    <rPh sb="3" eb="4">
      <t>シン</t>
    </rPh>
    <rPh sb="4" eb="6">
      <t>タイソウ</t>
    </rPh>
    <phoneticPr fontId="1"/>
  </si>
  <si>
    <t>12-2_体操(新体操)</t>
  </si>
  <si>
    <t>体操(トランポリン)</t>
    <rPh sb="0" eb="2">
      <t>タイソウ</t>
    </rPh>
    <phoneticPr fontId="1"/>
  </si>
  <si>
    <t>12-3_体操(トランポリン)</t>
  </si>
  <si>
    <t>バスケットボール</t>
  </si>
  <si>
    <t>13_バスケットボール</t>
  </si>
  <si>
    <t>一般財団法人広島県バスケットボール協会</t>
    <rPh sb="2" eb="4">
      <t>ザイダン</t>
    </rPh>
    <rPh sb="6" eb="9">
      <t>ヒロシマケン</t>
    </rPh>
    <rPh sb="17" eb="19">
      <t>キョウカイ</t>
    </rPh>
    <phoneticPr fontId="1"/>
  </si>
  <si>
    <t>レスリング</t>
  </si>
  <si>
    <t>14_レスリング</t>
  </si>
  <si>
    <t>セーリング</t>
  </si>
  <si>
    <t>15_セーリング</t>
  </si>
  <si>
    <t>公益財団法人広島県セーリング連盟</t>
    <rPh sb="6" eb="9">
      <t>ヒロシマケン</t>
    </rPh>
    <rPh sb="14" eb="16">
      <t>レンメイ</t>
    </rPh>
    <phoneticPr fontId="1"/>
  </si>
  <si>
    <t>ウエイトリフティング</t>
  </si>
  <si>
    <t>16_ウエイトリフティング</t>
  </si>
  <si>
    <t>ハンドボール</t>
  </si>
  <si>
    <t>17_ハンドボール</t>
  </si>
  <si>
    <t>自転車競技</t>
    <rPh sb="3" eb="5">
      <t>キョウギ</t>
    </rPh>
    <phoneticPr fontId="1"/>
  </si>
  <si>
    <t>18_自転車競技</t>
  </si>
  <si>
    <t>ソフトテニス</t>
  </si>
  <si>
    <t>19_ソフトテニス</t>
  </si>
  <si>
    <t>卓球</t>
    <rPh sb="0" eb="2">
      <t>タッキュウ</t>
    </rPh>
    <phoneticPr fontId="1"/>
  </si>
  <si>
    <t>20_卓球</t>
  </si>
  <si>
    <t>一般社団法人広島県卓球協会</t>
    <rPh sb="6" eb="9">
      <t>ヒロシマケン</t>
    </rPh>
    <rPh sb="9" eb="11">
      <t>タッキュウ</t>
    </rPh>
    <rPh sb="11" eb="13">
      <t>キョウカイ</t>
    </rPh>
    <phoneticPr fontId="1"/>
  </si>
  <si>
    <t>軟式野球</t>
  </si>
  <si>
    <t>21_軟式野球</t>
  </si>
  <si>
    <t>相撲</t>
    <rPh sb="0" eb="2">
      <t>スモウ</t>
    </rPh>
    <phoneticPr fontId="1"/>
  </si>
  <si>
    <t>22_相撲</t>
  </si>
  <si>
    <t>馬術</t>
  </si>
  <si>
    <t>23_馬術</t>
  </si>
  <si>
    <t>フェンシング</t>
  </si>
  <si>
    <t>24_フェンシング</t>
  </si>
  <si>
    <t>柔道</t>
    <rPh sb="0" eb="2">
      <t>ジュウドウ</t>
    </rPh>
    <phoneticPr fontId="1"/>
  </si>
  <si>
    <t>25_柔道</t>
  </si>
  <si>
    <t>ソフトボール</t>
  </si>
  <si>
    <t>26_ソフトボール</t>
  </si>
  <si>
    <t>バドミントン</t>
  </si>
  <si>
    <t>27_バドミントン</t>
  </si>
  <si>
    <t>弓道</t>
    <rPh sb="0" eb="2">
      <t>キュウドウ</t>
    </rPh>
    <phoneticPr fontId="1"/>
  </si>
  <si>
    <t>28_弓道</t>
  </si>
  <si>
    <t>ライフル射撃</t>
    <rPh sb="4" eb="6">
      <t>シャゲキ</t>
    </rPh>
    <phoneticPr fontId="1"/>
  </si>
  <si>
    <t>29_ライフル射撃</t>
  </si>
  <si>
    <t>剣道</t>
    <rPh sb="0" eb="2">
      <t>ケンドウ</t>
    </rPh>
    <phoneticPr fontId="1"/>
  </si>
  <si>
    <t>30_剣道</t>
  </si>
  <si>
    <t>一般財団法人広島県剣道連盟</t>
    <rPh sb="6" eb="9">
      <t>ヒロシマケン</t>
    </rPh>
    <rPh sb="9" eb="11">
      <t>ケンドウ</t>
    </rPh>
    <rPh sb="11" eb="13">
      <t>レンメイ</t>
    </rPh>
    <phoneticPr fontId="1"/>
  </si>
  <si>
    <t>ラグビーフットボール</t>
  </si>
  <si>
    <t>31_ラグビーフットボール</t>
  </si>
  <si>
    <t>スポーツクライミング</t>
  </si>
  <si>
    <t>32_スポーツクライミング</t>
  </si>
  <si>
    <t>一般社団法人広島県山岳・ｽﾎﾟｰﾂｸﾗｲﾐﾝｸﾞ連盟</t>
    <rPh sb="6" eb="9">
      <t>ヒロシマケン</t>
    </rPh>
    <rPh sb="9" eb="11">
      <t>サンガク</t>
    </rPh>
    <rPh sb="24" eb="26">
      <t>レンメイ</t>
    </rPh>
    <phoneticPr fontId="1"/>
  </si>
  <si>
    <t>カヌー</t>
  </si>
  <si>
    <t>33_カヌー</t>
  </si>
  <si>
    <t>アーチェリー</t>
  </si>
  <si>
    <t>34_アーチェリー</t>
  </si>
  <si>
    <t>空手道</t>
    <rPh sb="0" eb="2">
      <t>カラテ</t>
    </rPh>
    <rPh sb="2" eb="3">
      <t>ドウ</t>
    </rPh>
    <phoneticPr fontId="1"/>
  </si>
  <si>
    <t>35_空手道</t>
  </si>
  <si>
    <t>銃剣道</t>
    <rPh sb="0" eb="3">
      <t>ジュウケンドウ</t>
    </rPh>
    <phoneticPr fontId="1"/>
  </si>
  <si>
    <t>36_銃剣道</t>
  </si>
  <si>
    <t>クレー射撃</t>
  </si>
  <si>
    <t>37_クレー射撃</t>
  </si>
  <si>
    <t>なぎなた</t>
  </si>
  <si>
    <t>38_なぎなた</t>
  </si>
  <si>
    <t>ボウリング</t>
  </si>
  <si>
    <t>39_ボウリング</t>
  </si>
  <si>
    <t>ゴルフ</t>
  </si>
  <si>
    <t>40_ゴルフ</t>
  </si>
  <si>
    <t>トライアスロン</t>
  </si>
  <si>
    <t>41_トライアスロン</t>
  </si>
  <si>
    <t>一般社団法人広島県トライアスロン協会</t>
    <rPh sb="0" eb="6">
      <t>イッパンシャダンホウジン</t>
    </rPh>
    <rPh sb="6" eb="9">
      <t>ヒロシマケン</t>
    </rPh>
    <rPh sb="16" eb="18">
      <t>キョウカイ</t>
    </rPh>
    <phoneticPr fontId="1"/>
  </si>
  <si>
    <t>競技種目</t>
    <rPh sb="0" eb="2">
      <t>キョウギ</t>
    </rPh>
    <rPh sb="2" eb="4">
      <t>シュモク</t>
    </rPh>
    <phoneticPr fontId="2"/>
  </si>
  <si>
    <t>種目</t>
    <rPh sb="0" eb="2">
      <t>シュモク</t>
    </rPh>
    <phoneticPr fontId="2"/>
  </si>
  <si>
    <t>団体名</t>
    <rPh sb="0" eb="3">
      <t>ダンタイメイ</t>
    </rPh>
    <phoneticPr fontId="2"/>
  </si>
  <si>
    <t>記載責任者</t>
    <rPh sb="0" eb="5">
      <t>キサイセキニンシャ</t>
    </rPh>
    <phoneticPr fontId="2"/>
  </si>
  <si>
    <t>育成</t>
  </si>
  <si>
    <t>少年男女</t>
  </si>
  <si>
    <t>発掘</t>
  </si>
  <si>
    <t>強化</t>
  </si>
  <si>
    <t>少年女子</t>
  </si>
  <si>
    <t>少年男子</t>
  </si>
  <si>
    <t>成年女子</t>
  </si>
  <si>
    <t>成年男子</t>
  </si>
  <si>
    <t>成年男女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</si>
</sst>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_);[Red]\(&quot;¥&quot;#,##0\)"/>
    <numFmt numFmtId="177" formatCode="0&quot;日&quot;"/>
    <numFmt numFmtId="178" formatCode="0&quot;人&quot;"/>
    <numFmt numFmtId="179" formatCode="0&quot;泊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3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 hidden="1"/>
    </xf>
    <xf numFmtId="176" fontId="6" fillId="0" borderId="0" xfId="0" applyNumberFormat="1" applyFont="1" applyAlignment="1" applyProtection="1">
      <alignment horizontal="center" vertical="center" shrinkToFit="1"/>
      <protection locked="0"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hidden="1"/>
    </xf>
    <xf numFmtId="177" fontId="6" fillId="0" borderId="0" xfId="0" applyNumberFormat="1" applyFont="1" applyAlignment="1" applyProtection="1">
      <alignment horizontal="right" vertical="center" shrinkToFit="1"/>
      <protection locked="0" hidden="1"/>
    </xf>
    <xf numFmtId="179" fontId="6" fillId="0" borderId="0" xfId="0" applyNumberFormat="1" applyFont="1" applyAlignment="1" applyProtection="1">
      <alignment horizontal="right" vertical="center" shrinkToFit="1"/>
      <protection locked="0" hidden="1"/>
    </xf>
    <xf numFmtId="178" fontId="11" fillId="0" borderId="0" xfId="0" applyNumberFormat="1" applyFont="1" applyAlignment="1" applyProtection="1">
      <alignment horizontal="right" vertical="center" shrinkToFit="1"/>
      <protection locked="0" hidden="1"/>
    </xf>
    <xf numFmtId="178" fontId="6" fillId="0" borderId="0" xfId="0" applyNumberFormat="1" applyFont="1" applyAlignment="1" applyProtection="1">
      <alignment horizontal="right" vertical="center" shrinkToFit="1"/>
      <protection locked="0" hidden="1"/>
    </xf>
    <xf numFmtId="178" fontId="3" fillId="0" borderId="0" xfId="0" applyNumberFormat="1" applyFont="1" applyAlignment="1" applyProtection="1">
      <alignment horizontal="right" vertical="center" shrinkToFit="1"/>
      <protection locked="0" hidden="1"/>
    </xf>
    <xf numFmtId="178" fontId="12" fillId="0" borderId="0" xfId="0" applyNumberFormat="1" applyFont="1" applyAlignment="1" applyProtection="1">
      <alignment horizontal="right" vertical="center" shrinkToFit="1"/>
      <protection locked="0" hidden="1"/>
    </xf>
    <xf numFmtId="3" fontId="6" fillId="0" borderId="0" xfId="0" applyNumberFormat="1" applyFont="1" applyAlignment="1" applyProtection="1">
      <alignment horizontal="right" vertical="center" shrinkToFit="1"/>
      <protection locked="0"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11" fillId="0" borderId="0" xfId="0" applyFont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horizontal="right" vertical="center" shrinkToFit="1"/>
      <protection hidden="1"/>
    </xf>
    <xf numFmtId="0" fontId="12" fillId="0" borderId="0" xfId="0" applyFont="1" applyAlignment="1" applyProtection="1">
      <alignment horizontal="right" vertical="center" shrinkToFit="1"/>
      <protection hidden="1"/>
    </xf>
    <xf numFmtId="3" fontId="6" fillId="0" borderId="0" xfId="0" applyNumberFormat="1" applyFont="1" applyAlignment="1" applyProtection="1">
      <alignment horizontal="right" vertical="center" shrinkToFit="1"/>
      <protection hidden="1"/>
    </xf>
    <xf numFmtId="176" fontId="6" fillId="0" borderId="0" xfId="0" applyNumberFormat="1" applyFont="1" applyAlignment="1" applyProtection="1">
      <alignment horizontal="right" vertical="center" shrinkToFit="1"/>
      <protection hidden="1"/>
    </xf>
    <xf numFmtId="0" fontId="6" fillId="2" borderId="0" xfId="0" applyFont="1" applyFill="1" applyAlignment="1" applyProtection="1">
      <alignment horizontal="center" vertical="center" shrinkToFit="1"/>
      <protection hidden="1"/>
    </xf>
    <xf numFmtId="0" fontId="6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hidden="1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5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indexed="64"/>
        </right>
        <top style="medium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 style="dotted">
          <color auto="1"/>
        </horizontal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  <vertical style="thin">
          <color auto="1"/>
        </vertical>
        <horizontal style="dotted">
          <color auto="1"/>
        </horizontal>
      </border>
    </dxf>
    <dxf>
      <font>
        <b val="0"/>
        <i val="0"/>
        <strike val="0"/>
        <color auto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none">
          <bgColor auto="1"/>
        </patternFill>
      </fill>
      <border>
        <left style="medium">
          <color auto="1"/>
        </left>
        <right style="medium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 style="hair">
          <color auto="1"/>
        </horizontal>
      </border>
    </dxf>
    <dxf>
      <fill>
        <patternFill patternType="none">
          <bgColor auto="1"/>
        </patternFill>
      </fill>
      <border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92D05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</dxfs>
  <tableStyles count="2" defaultTableStyle="TableStyleMedium2" defaultPivotStyle="PivotStyleLight16">
    <tableStyle name="テーブル スタイル 1" pivot="0" count="5" xr9:uid="{00000000-0011-0000-FFFF-FFFF00000000}">
      <tableStyleElement type="wholeTable" dxfId="554"/>
      <tableStyleElement type="headerRow" dxfId="553"/>
      <tableStyleElement type="totalRow" dxfId="552"/>
      <tableStyleElement type="firstRowStripe" size="5" dxfId="551"/>
      <tableStyleElement type="secondRowStripe" size="5" dxfId="550"/>
    </tableStyle>
    <tableStyle name="テーブル スタイル 2" pivot="0" count="4" xr9:uid="{00000000-0011-0000-FFFF-FFFF01000000}">
      <tableStyleElement type="wholeTable" dxfId="549"/>
      <tableStyleElement type="headerRow" dxfId="548"/>
      <tableStyleElement type="firstColumnStripe" size="5" dxfId="547"/>
      <tableStyleElement type="secondColumnStripe" size="5" dxfId="546"/>
    </tableStyle>
  </tableStyles>
  <colors>
    <mruColors>
      <color rgb="FFB9FFE3"/>
      <color rgb="FFCCFFCC"/>
      <color rgb="FF99FFCC"/>
      <color rgb="FFD1F0A4"/>
      <color rgb="FF66FFFF"/>
      <color rgb="FF66FF66"/>
      <color rgb="FF00FF00"/>
      <color rgb="FFFF3399"/>
      <color rgb="FFFF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B68AB31-3044-47AE-A3E1-3C777B8BFE82}" name="テーブル1413" displayName="テーブル1413" ref="B5:T42" totalsRowCount="1" headerRowDxfId="545" tableBorderDxfId="544">
  <tableColumns count="19">
    <tableColumn id="1" xr3:uid="{88E38000-2EA5-4B8A-9E82-E2B10A007864}" name="No．" totalsRowLabel="集計" dataDxfId="543" totalsRowDxfId="542">
      <calculatedColumnFormula>ROW()-5</calculatedColumnFormula>
    </tableColumn>
    <tableColumn id="21" xr3:uid="{AA5EF54E-9F2C-4E65-9734-9CFC55BFDAB1}" name="種目" dataDxfId="541" totalsRowDxfId="540">
      <calculatedColumnFormula>IFERROR(INDEX(リスト!$B$3:$D$50,MATCH($I$2,リスト!$B$3:$B$50,0),2),"")</calculatedColumnFormula>
    </tableColumn>
    <tableColumn id="19" xr3:uid="{B534388E-F80A-4EB9-915D-7C352BE9E854}" name="団体名" dataDxfId="539" totalsRowDxfId="538">
      <calculatedColumnFormula>IFERROR(INDEX(リスト!$B$3:$D$50,MATCH($I$2,リスト!$B$3:$B$50,0),3),"")</calculatedColumnFormula>
    </tableColumn>
    <tableColumn id="18" xr3:uid="{BAB9ADB2-86F0-4F0D-8D51-59C5D04109E3}" name="種別" dataDxfId="537" totalsRowDxfId="536">
      <calculatedColumnFormula>$N$2</calculatedColumnFormula>
    </tableColumn>
    <tableColumn id="17" xr3:uid="{2F842148-2B62-4112-9B70-F577B9243EFD}" name="区分" dataDxfId="535" totalsRowDxfId="534">
      <calculatedColumnFormula>$N$3</calculatedColumnFormula>
    </tableColumn>
    <tableColumn id="16" xr3:uid="{89B3A919-5AE2-41D4-BA41-1CDE9D8493E4}" name="記載責任者" dataDxfId="533" totalsRowDxfId="532">
      <calculatedColumnFormula>$I$3</calculatedColumnFormula>
    </tableColumn>
    <tableColumn id="2" xr3:uid="{51F1CF3C-CA5B-438E-BB27-E1AA54908643}" name="月" dataDxfId="531" totalsRowDxfId="530"/>
    <tableColumn id="3" xr3:uid="{573ACD27-70AD-46DA-A79A-D7782F68B9B1}" name="時期" dataDxfId="529" totalsRowDxfId="528"/>
    <tableColumn id="4" xr3:uid="{24CE2D8D-864C-4260-B34A-A08C499A04EB}" name="プログラム等" dataDxfId="527" totalsRowDxfId="526"/>
    <tableColumn id="5" xr3:uid="{2673093D-A934-4310-8F63-F2801CEAF14B}" name="日数" dataDxfId="525" totalsRowDxfId="524"/>
    <tableColumn id="6" xr3:uid="{D01D9627-D33E-4F70-8458-2F62C1C17644}" name="泊数" dataDxfId="523" totalsRowDxfId="522"/>
    <tableColumn id="7" xr3:uid="{1DF86303-C419-4D8C-8CC5-1D7941964561}" name="監督_x000a_指導者" dataDxfId="521" totalsRowDxfId="520"/>
    <tableColumn id="8" xr3:uid="{FCC5C568-0BC2-4976-AA65-6671E9989B01}" name="選手" dataDxfId="519" totalsRowDxfId="518"/>
    <tableColumn id="9" xr3:uid="{8419EAFF-4E55-42E8-B649-81BC3853B948}" name="トップ_x000a_コーチ" dataDxfId="517" totalsRowDxfId="516"/>
    <tableColumn id="10" xr3:uid="{A3AFA6FF-F0F4-40FE-AA85-463E8180D741}" name="ドクター_x000a_トレーナー" dataDxfId="515" totalsRowDxfId="514"/>
    <tableColumn id="11" xr3:uid="{1148B2B1-413E-4759-B6C5-E76388527D00}" name="場所" dataDxfId="513" totalsRowDxfId="512"/>
    <tableColumn id="12" xr3:uid="{2B519EC7-7470-4150-A688-CC00D278FCC0}" name="経費" totalsRowFunction="sum" dataDxfId="511" totalsRowDxfId="510"/>
    <tableColumn id="13" xr3:uid="{C309465E-A5DD-44BF-9F27-DC5C0F65EAE4}" name="補助金" totalsRowFunction="sum" dataDxfId="509" totalsRowDxfId="508"/>
    <tableColumn id="14" xr3:uid="{F93B86DE-4A49-4C88-8D5F-75432DF24B95}" name="備考_x000a_(大会・選考日程など)" dataDxfId="507" totalsRowDxfId="506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テーブル1" displayName="テーブル1" ref="B5:T42" totalsRowCount="1" headerRowDxfId="505" tableBorderDxfId="504">
  <tableColumns count="19">
    <tableColumn id="1" xr3:uid="{00000000-0010-0000-0000-000001000000}" name="No．" totalsRowLabel="集計" dataDxfId="503" totalsRowDxfId="502">
      <calculatedColumnFormula>ROW()-5</calculatedColumnFormula>
    </tableColumn>
    <tableColumn id="21" xr3:uid="{FBEC0A24-AAE9-4DA2-827B-274A3DA9E02A}" name="種目" dataDxfId="501" totalsRowDxfId="500">
      <calculatedColumnFormula>IFERROR(INDEX(リスト!$B$3:$D$50,MATCH($I$2,リスト!$B$3:$B$50,0),2),"")</calculatedColumnFormula>
    </tableColumn>
    <tableColumn id="19" xr3:uid="{167A32AA-EC68-4453-936D-654EB7F9D007}" name="団体名" dataDxfId="499" totalsRowDxfId="498">
      <calculatedColumnFormula>IFERROR(INDEX(リスト!$B$3:$D$50,MATCH($I$2,リスト!$B$3:$B$50,0),3),"")</calculatedColumnFormula>
    </tableColumn>
    <tableColumn id="18" xr3:uid="{24AB7AC7-20BC-40F5-BAF5-2FDC73E7BFAB}" name="種別" dataDxfId="497" totalsRowDxfId="496">
      <calculatedColumnFormula>$N$2</calculatedColumnFormula>
    </tableColumn>
    <tableColumn id="17" xr3:uid="{95DA946B-91D6-4384-A2DE-A42A165FC23C}" name="区分" dataDxfId="495" totalsRowDxfId="494">
      <calculatedColumnFormula>$N$3</calculatedColumnFormula>
    </tableColumn>
    <tableColumn id="16" xr3:uid="{0137A3B2-AFC1-4824-9A04-CB0D4943D98C}" name="記載責任者" dataDxfId="493" totalsRowDxfId="492">
      <calculatedColumnFormula>$I$3</calculatedColumnFormula>
    </tableColumn>
    <tableColumn id="2" xr3:uid="{00000000-0010-0000-0000-000002000000}" name="月" dataDxfId="491" totalsRowDxfId="490"/>
    <tableColumn id="3" xr3:uid="{00000000-0010-0000-0000-000003000000}" name="時期" dataDxfId="489" totalsRowDxfId="488"/>
    <tableColumn id="4" xr3:uid="{00000000-0010-0000-0000-000004000000}" name="プログラム等" dataDxfId="487" totalsRowDxfId="486"/>
    <tableColumn id="5" xr3:uid="{00000000-0010-0000-0000-000005000000}" name="日数" dataDxfId="485" totalsRowDxfId="484"/>
    <tableColumn id="6" xr3:uid="{00000000-0010-0000-0000-000006000000}" name="泊数" dataDxfId="483" totalsRowDxfId="482"/>
    <tableColumn id="7" xr3:uid="{00000000-0010-0000-0000-000007000000}" name="監督_x000a_指導者" dataDxfId="481" totalsRowDxfId="480"/>
    <tableColumn id="8" xr3:uid="{00000000-0010-0000-0000-000008000000}" name="選手" dataDxfId="479" totalsRowDxfId="478"/>
    <tableColumn id="9" xr3:uid="{00000000-0010-0000-0000-000009000000}" name="トップ_x000a_コーチ" dataDxfId="477" totalsRowDxfId="476"/>
    <tableColumn id="10" xr3:uid="{00000000-0010-0000-0000-00000A000000}" name="ドクター_x000a_トレーナー" dataDxfId="475" totalsRowDxfId="474"/>
    <tableColumn id="11" xr3:uid="{00000000-0010-0000-0000-00000B000000}" name="場所" dataDxfId="473" totalsRowDxfId="472"/>
    <tableColumn id="12" xr3:uid="{00000000-0010-0000-0000-00000C000000}" name="経費" totalsRowFunction="sum" dataDxfId="471" totalsRowDxfId="470"/>
    <tableColumn id="13" xr3:uid="{00000000-0010-0000-0000-00000D000000}" name="補助金" totalsRowFunction="sum" dataDxfId="469" totalsRowDxfId="468"/>
    <tableColumn id="14" xr3:uid="{00000000-0010-0000-0000-00000E000000}" name="備考_x000a_(大会・選考日程など)" dataDxfId="467" totalsRowDxfId="466"/>
  </tableColumns>
  <tableStyleInfo name="テーブル スタイル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B0FB6C-69D9-454C-BBF4-CE6F45720777}" name="テーブル14" displayName="テーブル14" ref="B5:T42" totalsRowCount="1" headerRowDxfId="465" tableBorderDxfId="464">
  <tableColumns count="19">
    <tableColumn id="1" xr3:uid="{9147319B-E92C-4EA7-8A9A-72DCEBB6AF17}" name="No．" totalsRowLabel="集計" dataDxfId="463" totalsRowDxfId="462">
      <calculatedColumnFormula>ROW()-5</calculatedColumnFormula>
    </tableColumn>
    <tableColumn id="21" xr3:uid="{FBE777DF-43EF-4770-8A77-7DF33DE698B7}" name="種目" dataDxfId="461" totalsRowDxfId="460">
      <calculatedColumnFormula>IFERROR(INDEX(リスト!$B$3:$D$50,MATCH($I$2,リスト!$B$3:$B$50,0),2),"")</calculatedColumnFormula>
    </tableColumn>
    <tableColumn id="19" xr3:uid="{AEBA78F9-7838-4F02-9960-FEB97AB997BF}" name="団体名" dataDxfId="459" totalsRowDxfId="458">
      <calculatedColumnFormula>IFERROR(INDEX(リスト!$B$3:$D$50,MATCH($I$2,リスト!$B$3:$B$50,0),3),"")</calculatedColumnFormula>
    </tableColumn>
    <tableColumn id="18" xr3:uid="{971C0C8D-F107-4329-B0A9-E67FDA37DD41}" name="種別" dataDxfId="457" totalsRowDxfId="456">
      <calculatedColumnFormula>$N$2</calculatedColumnFormula>
    </tableColumn>
    <tableColumn id="17" xr3:uid="{52FD5EF6-D252-45F3-B4B9-A07890474117}" name="区分" dataDxfId="455" totalsRowDxfId="454">
      <calculatedColumnFormula>$N$3</calculatedColumnFormula>
    </tableColumn>
    <tableColumn id="16" xr3:uid="{A3A4D698-A95F-4AEA-A8E3-1EFDEF2C0E0F}" name="記載責任者" dataDxfId="453" totalsRowDxfId="452">
      <calculatedColumnFormula>$I$3</calculatedColumnFormula>
    </tableColumn>
    <tableColumn id="2" xr3:uid="{772AFD1F-0941-4AA7-8495-FDF773F3B4A8}" name="月" dataDxfId="451" totalsRowDxfId="450"/>
    <tableColumn id="3" xr3:uid="{136032D3-E2E2-44A1-B66C-47065CF4DB2B}" name="時期" dataDxfId="449" totalsRowDxfId="448"/>
    <tableColumn id="4" xr3:uid="{C6C8CFD9-41C6-49FC-A9E4-842A5AC8D7A2}" name="プログラム等" dataDxfId="447" totalsRowDxfId="446"/>
    <tableColumn id="5" xr3:uid="{FA48F59A-A40D-436F-826C-015B807774CA}" name="日数" dataDxfId="445" totalsRowDxfId="444"/>
    <tableColumn id="6" xr3:uid="{06866594-CE38-4A5E-9B6D-4FCDAFD5DD55}" name="泊数" dataDxfId="443" totalsRowDxfId="442"/>
    <tableColumn id="7" xr3:uid="{667C2A4E-383B-4F69-9557-AC51594FF58A}" name="監督_x000a_指導者" dataDxfId="441" totalsRowDxfId="440"/>
    <tableColumn id="8" xr3:uid="{1B8019FF-437C-479A-8BE2-290937604A3C}" name="選手" dataDxfId="439" totalsRowDxfId="438"/>
    <tableColumn id="9" xr3:uid="{2F63E8A2-5D67-4D34-9B76-CD68A5B7C81A}" name="トップ_x000a_コーチ" dataDxfId="437" totalsRowDxfId="436"/>
    <tableColumn id="10" xr3:uid="{45EE1CBD-B7E5-4995-B930-5C13C35DFF1A}" name="ドクター_x000a_トレーナー" dataDxfId="435" totalsRowDxfId="434"/>
    <tableColumn id="11" xr3:uid="{5E74BDF1-74A3-4A5E-BAC6-4C1C7F35A5AA}" name="場所" dataDxfId="433" totalsRowDxfId="432"/>
    <tableColumn id="12" xr3:uid="{49FD0F09-01F3-413C-BA32-1FEF8B8F6E45}" name="経費" totalsRowFunction="sum" dataDxfId="431" totalsRowDxfId="430"/>
    <tableColumn id="13" xr3:uid="{73D060FB-3C38-4A44-9B43-5199A33457F7}" name="補助金" totalsRowFunction="sum" dataDxfId="429" totalsRowDxfId="428"/>
    <tableColumn id="14" xr3:uid="{68471725-B2E0-4B41-9659-63153C5C6197}" name="備考_x000a_(大会・選考日程など)" dataDxfId="427" totalsRowDxfId="426"/>
  </tableColumns>
  <tableStyleInfo name="テーブル スタイル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4416735-8F37-440F-ADD6-8D3D8F657E37}" name="テーブル14512" displayName="テーブル14512" ref="B5:T42" totalsRowCount="1" headerRowDxfId="425" tableBorderDxfId="424">
  <tableColumns count="19">
    <tableColumn id="1" xr3:uid="{833F67C6-A8DA-4151-9094-3ADD960C73BF}" name="No．" totalsRowLabel="集計" dataDxfId="423" totalsRowDxfId="422">
      <calculatedColumnFormula>ROW()-5</calculatedColumnFormula>
    </tableColumn>
    <tableColumn id="21" xr3:uid="{DC81886E-BE73-4462-93E4-DA73314AFA95}" name="種目" dataDxfId="421" totalsRowDxfId="420">
      <calculatedColumnFormula>IFERROR(INDEX(リスト!$B$3:$D$50,MATCH($I$2,リスト!$B$3:$B$50,0),2),"")</calculatedColumnFormula>
    </tableColumn>
    <tableColumn id="19" xr3:uid="{5AC8E2B4-EFE0-4602-A6AC-AFF4B417D0B8}" name="団体名" dataDxfId="419" totalsRowDxfId="418">
      <calculatedColumnFormula>IFERROR(INDEX(リスト!$B$3:$D$50,MATCH($I$2,リスト!$B$3:$B$50,0),3),"")</calculatedColumnFormula>
    </tableColumn>
    <tableColumn id="18" xr3:uid="{EDD1FA09-E861-4982-B136-92B5023F9D30}" name="種別" dataDxfId="417" totalsRowDxfId="416">
      <calculatedColumnFormula>$N$2</calculatedColumnFormula>
    </tableColumn>
    <tableColumn id="17" xr3:uid="{3B4662AC-DD08-4A36-ABF3-028A0F72AE9C}" name="区分" dataDxfId="415" totalsRowDxfId="414">
      <calculatedColumnFormula>$N$3</calculatedColumnFormula>
    </tableColumn>
    <tableColumn id="16" xr3:uid="{4556B6CA-63A6-40D4-AA3A-669FF3E377C1}" name="記載責任者" dataDxfId="413" totalsRowDxfId="412">
      <calculatedColumnFormula>$I$3</calculatedColumnFormula>
    </tableColumn>
    <tableColumn id="2" xr3:uid="{889F514A-B3DA-4FEC-B372-E51A5BEC5231}" name="月" dataDxfId="411" totalsRowDxfId="410"/>
    <tableColumn id="3" xr3:uid="{6DC89F09-C32D-498D-AB22-8BF411FF63A2}" name="時期" dataDxfId="409" totalsRowDxfId="408"/>
    <tableColumn id="4" xr3:uid="{F459A0ED-E5D7-47D0-BA91-018075337A26}" name="プログラム等" dataDxfId="407" totalsRowDxfId="406"/>
    <tableColumn id="5" xr3:uid="{C7F475D2-53E9-408C-AEFA-FFA7902F2676}" name="日数" dataDxfId="405" totalsRowDxfId="404"/>
    <tableColumn id="6" xr3:uid="{867B0ED5-2FA0-478C-BDCB-279E7FD0AA1C}" name="泊数" dataDxfId="403" totalsRowDxfId="402"/>
    <tableColumn id="7" xr3:uid="{B8E4BB1E-39B2-4A78-B78A-904001FDA8CF}" name="監督_x000a_指導者" dataDxfId="401" totalsRowDxfId="400"/>
    <tableColumn id="8" xr3:uid="{81427E15-0C8A-448D-9CB5-027B89AF5A62}" name="選手" dataDxfId="399" totalsRowDxfId="398"/>
    <tableColumn id="9" xr3:uid="{0CB87340-B3D9-4854-BDEE-0BC2493C00E3}" name="トップ_x000a_コーチ" dataDxfId="397" totalsRowDxfId="396"/>
    <tableColumn id="10" xr3:uid="{6769631A-5F96-4463-82AF-5F7FA57F07CB}" name="ドクター_x000a_トレーナー" dataDxfId="395" totalsRowDxfId="394"/>
    <tableColumn id="11" xr3:uid="{C721711A-C262-4FC1-BC34-FE3B8BC848AE}" name="場所" dataDxfId="393" totalsRowDxfId="392"/>
    <tableColumn id="12" xr3:uid="{5E90F6D7-8C09-4A51-A62B-5746B2B08F47}" name="経費" totalsRowFunction="sum" dataDxfId="391" totalsRowDxfId="390"/>
    <tableColumn id="13" xr3:uid="{4DBCB7C4-84C4-4680-8978-8B46645F9D23}" name="補助金" totalsRowFunction="sum" dataDxfId="389" totalsRowDxfId="388"/>
    <tableColumn id="14" xr3:uid="{C639D104-17A8-4D57-9C4E-04FE1073080A}" name="備考_x000a_(大会・選考日程など)" dataDxfId="387" totalsRowDxfId="386"/>
  </tableColumns>
  <tableStyleInfo name="テーブル スタイル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7BE19C-D94A-48B8-8F94-DFB543959F6F}" name="テーブル1456" displayName="テーブル1456" ref="B5:T42" totalsRowCount="1" headerRowDxfId="385" tableBorderDxfId="384">
  <tableColumns count="19">
    <tableColumn id="1" xr3:uid="{9C709BA7-BD07-4303-B4B8-526631BD5F67}" name="No．" totalsRowLabel="集計" dataDxfId="383" totalsRowDxfId="382">
      <calculatedColumnFormula>ROW()-5</calculatedColumnFormula>
    </tableColumn>
    <tableColumn id="21" xr3:uid="{C29004F4-110A-4356-8EF5-D7EBE701813A}" name="種目" dataDxfId="381" totalsRowDxfId="380">
      <calculatedColumnFormula>IFERROR(INDEX(リスト!$B$3:$D$50,MATCH($I$2,リスト!$B$3:$B$50,0),2),"")</calculatedColumnFormula>
    </tableColumn>
    <tableColumn id="19" xr3:uid="{794DB3FF-3B23-43CB-BD5F-510A06671512}" name="団体名" dataDxfId="379" totalsRowDxfId="378">
      <calculatedColumnFormula>IFERROR(INDEX(リスト!$B$3:$D$50,MATCH($I$2,リスト!$B$3:$B$50,0),3),"")</calculatedColumnFormula>
    </tableColumn>
    <tableColumn id="18" xr3:uid="{0482FC50-4E08-4EC2-B69B-8BBB6DCEAF90}" name="種別" dataDxfId="377" totalsRowDxfId="376">
      <calculatedColumnFormula>$N$2</calculatedColumnFormula>
    </tableColumn>
    <tableColumn id="17" xr3:uid="{D1B53578-1D57-4A9A-8D57-D6C7798AAC2C}" name="区分" dataDxfId="375" totalsRowDxfId="374">
      <calculatedColumnFormula>$N$3</calculatedColumnFormula>
    </tableColumn>
    <tableColumn id="16" xr3:uid="{694483A6-152F-4550-BD79-92DE44AA8DD7}" name="記載責任者" dataDxfId="373" totalsRowDxfId="372">
      <calculatedColumnFormula>$I$3</calculatedColumnFormula>
    </tableColumn>
    <tableColumn id="2" xr3:uid="{68806126-255A-492F-AB7F-FC9366646B27}" name="月" dataDxfId="371" totalsRowDxfId="370"/>
    <tableColumn id="3" xr3:uid="{68D02A11-4511-46C0-95AC-E22F99E265DF}" name="時期" dataDxfId="369" totalsRowDxfId="368"/>
    <tableColumn id="4" xr3:uid="{9FDC21F1-C1A1-4D6A-B52B-356A1B7D0A2B}" name="プログラム等" dataDxfId="367" totalsRowDxfId="366"/>
    <tableColumn id="5" xr3:uid="{EBD29363-90DC-4145-9246-19A5A5692B00}" name="日数" dataDxfId="365" totalsRowDxfId="364"/>
    <tableColumn id="6" xr3:uid="{52A7B50A-C556-4847-BE7B-3B2118246D62}" name="泊数" dataDxfId="363" totalsRowDxfId="362"/>
    <tableColumn id="7" xr3:uid="{19651C37-1CCC-47A6-B755-6278469A01DC}" name="監督_x000a_指導者" dataDxfId="361" totalsRowDxfId="360"/>
    <tableColumn id="8" xr3:uid="{A086FBA8-86C5-44F8-80E5-E6544C896ACC}" name="選手" dataDxfId="359" totalsRowDxfId="358"/>
    <tableColumn id="9" xr3:uid="{637C1059-37EB-4AD2-894B-8A1AD219D12B}" name="トップ_x000a_コーチ" dataDxfId="357" totalsRowDxfId="356"/>
    <tableColumn id="10" xr3:uid="{150B7BF5-3509-4CF2-9FE5-B65B453121AD}" name="ドクター_x000a_トレーナー" dataDxfId="355" totalsRowDxfId="354"/>
    <tableColumn id="11" xr3:uid="{279FE95D-D231-4883-8222-2858EACDDC9B}" name="場所" dataDxfId="353" totalsRowDxfId="352"/>
    <tableColumn id="12" xr3:uid="{86EF0E38-A99A-4E99-BBC2-48008C97F68D}" name="経費" totalsRowFunction="sum" dataDxfId="351" totalsRowDxfId="350"/>
    <tableColumn id="13" xr3:uid="{CBD3FD27-927A-4319-B1A7-A925DA4525A9}" name="補助金" totalsRowFunction="sum" dataDxfId="349" totalsRowDxfId="348"/>
    <tableColumn id="14" xr3:uid="{B0D52978-2B8C-4319-B7E7-5F0981D61313}" name="備考_x000a_(大会・選考日程など)" dataDxfId="347" totalsRowDxfId="346"/>
  </tableColumns>
  <tableStyleInfo name="テーブル スタイル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5FD8AF-B992-4A34-812B-34D5866D1993}" name="テーブル145" displayName="テーブル145" ref="B5:T42" totalsRowCount="1" headerRowDxfId="345" tableBorderDxfId="344">
  <tableColumns count="19">
    <tableColumn id="1" xr3:uid="{EE6FE01A-B11E-411E-A6E4-09276DB35367}" name="No．" totalsRowLabel="集計" dataDxfId="343" totalsRowDxfId="342">
      <calculatedColumnFormula>ROW()-5</calculatedColumnFormula>
    </tableColumn>
    <tableColumn id="21" xr3:uid="{4B9EF067-31B5-48F9-859A-4B113EF3873C}" name="種目" dataDxfId="341" totalsRowDxfId="340">
      <calculatedColumnFormula>IFERROR(INDEX(リスト!$B$3:$D$50,MATCH($I$2,リスト!$B$3:$B$50,0),2),"")</calculatedColumnFormula>
    </tableColumn>
    <tableColumn id="19" xr3:uid="{836CE490-8000-4D41-924E-8883D9342E6E}" name="団体名" dataDxfId="339" totalsRowDxfId="338">
      <calculatedColumnFormula>IFERROR(INDEX(リスト!$B$3:$D$50,MATCH($I$2,リスト!$B$3:$B$50,0),3),"")</calculatedColumnFormula>
    </tableColumn>
    <tableColumn id="18" xr3:uid="{DAA5C092-DF4D-451B-887C-DAF0EE73E984}" name="種別" dataDxfId="337" totalsRowDxfId="336">
      <calculatedColumnFormula>$N$2</calculatedColumnFormula>
    </tableColumn>
    <tableColumn id="17" xr3:uid="{7B2C51EA-FE32-40AF-B767-6EEA5772B315}" name="区分" dataDxfId="335" totalsRowDxfId="334">
      <calculatedColumnFormula>$N$3</calculatedColumnFormula>
    </tableColumn>
    <tableColumn id="16" xr3:uid="{E649BC29-3EA8-4339-A8D4-083E2F391D1F}" name="記載責任者" dataDxfId="333" totalsRowDxfId="332">
      <calculatedColumnFormula>$I$3</calculatedColumnFormula>
    </tableColumn>
    <tableColumn id="2" xr3:uid="{A0D5C8D9-1FA7-4B92-AA17-B31D163CD451}" name="月" dataDxfId="331" totalsRowDxfId="330"/>
    <tableColumn id="3" xr3:uid="{E01A86C8-266C-4CE7-ADFC-9B3B64D837C7}" name="時期" dataDxfId="329" totalsRowDxfId="328"/>
    <tableColumn id="4" xr3:uid="{B706FBF3-1A67-414E-98CA-E8CF17590F19}" name="プログラム等" dataDxfId="327" totalsRowDxfId="326"/>
    <tableColumn id="5" xr3:uid="{75A16C5A-11B3-4C65-B9F8-FDDE175BD1CC}" name="日数" dataDxfId="325" totalsRowDxfId="324"/>
    <tableColumn id="6" xr3:uid="{D88E78AD-C6AD-4D15-B949-F72222E342BB}" name="泊数" dataDxfId="323" totalsRowDxfId="322"/>
    <tableColumn id="7" xr3:uid="{0FB0BDBD-7B39-4495-9998-290412E8BCBE}" name="監督_x000a_指導者" dataDxfId="321" totalsRowDxfId="320"/>
    <tableColumn id="8" xr3:uid="{09A8119D-BC1C-4F2C-8EE0-7595C71CCF09}" name="選手" dataDxfId="319" totalsRowDxfId="318"/>
    <tableColumn id="9" xr3:uid="{DD368283-0684-4770-886E-9D9458E7C5ED}" name="トップ_x000a_コーチ" dataDxfId="317" totalsRowDxfId="316"/>
    <tableColumn id="10" xr3:uid="{EA8709BB-AAFC-4F5A-A725-D33E4623C0D0}" name="ドクター_x000a_トレーナー" dataDxfId="315" totalsRowDxfId="314"/>
    <tableColumn id="11" xr3:uid="{42DCF258-BB02-4426-817B-C7C9FE41233F}" name="場所" dataDxfId="313" totalsRowDxfId="312"/>
    <tableColumn id="12" xr3:uid="{B65FD82C-B41B-474C-8C2F-A56ACFBCE1DC}" name="経費" totalsRowFunction="sum" dataDxfId="311" totalsRowDxfId="310"/>
    <tableColumn id="13" xr3:uid="{43CFD210-088D-41EC-B552-ABEBCB7DD2CB}" name="補助金" totalsRowFunction="sum" dataDxfId="309" totalsRowDxfId="308"/>
    <tableColumn id="14" xr3:uid="{3076B5DE-3800-47E7-82C9-5F2B1E30AC9C}" name="備考_x000a_(大会・選考日程など)" dataDxfId="307" totalsRowDxfId="306"/>
  </tableColumns>
  <tableStyleInfo name="テーブル スタイル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F81D0A-4234-4865-BD58-893FA10A1669}" name="テーブル1278" displayName="テーブル1278" ref="B5:U33" totalsRowCount="1" headerRowDxfId="305" tableBorderDxfId="304">
  <tableColumns count="20">
    <tableColumn id="1" xr3:uid="{0B9FFB76-E1B6-44CF-8341-AB2A8501CA48}" name="No．" totalsRowLabel="集計" dataDxfId="303" totalsRowDxfId="302">
      <calculatedColumnFormula>ROW()-5</calculatedColumnFormula>
    </tableColumn>
    <tableColumn id="21" xr3:uid="{2BDA621E-6048-478C-B3DE-AD82648DFF57}" name="種目" dataDxfId="301" totalsRowDxfId="300">
      <calculatedColumnFormula>IFERROR(INDEX(リスト!$B$3:$D$50,MATCH($I$2,リスト!$B$3:$B$50,0),2),"")</calculatedColumnFormula>
    </tableColumn>
    <tableColumn id="19" xr3:uid="{2157D13F-4861-4216-A69A-F89620D6D316}" name="団体名" dataDxfId="299" totalsRowDxfId="298">
      <calculatedColumnFormula>IFERROR(INDEX(リスト!$B$3:$D$50,MATCH($I$2,リスト!$B$3:$B$50,0),3),"")</calculatedColumnFormula>
    </tableColumn>
    <tableColumn id="18" xr3:uid="{F044A149-45FC-4A39-BEDD-881A77AB2E4F}" name="種別" dataDxfId="297" totalsRowDxfId="296">
      <calculatedColumnFormula>$N$2</calculatedColumnFormula>
    </tableColumn>
    <tableColumn id="17" xr3:uid="{0851236E-2C35-4F41-9E59-08381856EC7C}" name="区分" dataDxfId="295" totalsRowDxfId="294">
      <calculatedColumnFormula>$N$3</calculatedColumnFormula>
    </tableColumn>
    <tableColumn id="16" xr3:uid="{EFAE8E3B-12C0-402F-BAA3-839C72B37022}" name="記載責任者" dataDxfId="293" totalsRowDxfId="292">
      <calculatedColumnFormula>$I$3</calculatedColumnFormula>
    </tableColumn>
    <tableColumn id="2" xr3:uid="{98C6EB5E-3372-4DCF-9589-72CABBF0193B}" name="月" dataDxfId="291" totalsRowDxfId="290"/>
    <tableColumn id="3" xr3:uid="{41BA5235-A458-4B17-AC42-560ECEF72A7A}" name="時期" dataDxfId="289" totalsRowDxfId="288"/>
    <tableColumn id="4" xr3:uid="{A3C0FA2A-7955-4AC8-8BC6-78871F053CD1}" name="プログラム等" dataDxfId="287" totalsRowDxfId="286"/>
    <tableColumn id="5" xr3:uid="{EA0F0F4C-321A-4F21-8395-BF7DD47190FC}" name="日数" dataDxfId="285" totalsRowDxfId="284"/>
    <tableColumn id="6" xr3:uid="{3841473A-3B46-46A3-A6C8-F4AD0D2EA08C}" name="泊数" dataDxfId="283" totalsRowDxfId="282"/>
    <tableColumn id="7" xr3:uid="{939C865E-6543-45D8-B4FD-7B7C020E90D7}" name="監督_x000a_指導者" dataDxfId="281" totalsRowDxfId="280"/>
    <tableColumn id="8" xr3:uid="{9284E71E-9888-4B16-8BE6-BDFE259EFCAB}" name="選手" dataDxfId="279" totalsRowDxfId="278"/>
    <tableColumn id="9" xr3:uid="{1B5393C7-43BC-464E-A2BA-93B20D0081B5}" name="トップ_x000a_コーチ" dataDxfId="277" totalsRowDxfId="276"/>
    <tableColumn id="10" xr3:uid="{0CBC3237-1BD3-4E86-97CC-1FB5DA27134A}" name="ドクター_x000a_トレーナー" dataDxfId="275" totalsRowDxfId="274"/>
    <tableColumn id="11" xr3:uid="{142B07F7-E587-4CE0-A494-F23957624388}" name="場所" dataDxfId="273" totalsRowDxfId="272"/>
    <tableColumn id="12" xr3:uid="{CA0F2A92-6F1B-4CB6-9A14-C29EAFF90F0B}" name="経費" totalsRowFunction="sum" dataDxfId="271" totalsRowDxfId="270"/>
    <tableColumn id="13" xr3:uid="{B42293EA-285A-4046-B527-C94328E41E3E}" name="補助金" totalsRowFunction="sum" dataDxfId="269" totalsRowDxfId="268"/>
    <tableColumn id="14" xr3:uid="{08E2C5E8-BC30-4D9F-B4A9-724282D48DC3}" name="備考_x000a_(大会・選考日程など)" dataDxfId="267" totalsRowDxfId="266"/>
    <tableColumn id="15" xr3:uid="{D01DB5E0-8FE1-4FB3-8FF7-6A7F5F3C7FA4}" name="対象選手" dataDxfId="265" totalsRowDxfId="264"/>
  </tableColumns>
  <tableStyleInfo name="テーブル スタイル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873AC2-9821-45EB-BC8A-EBA499E0C5E3}" name="テーブル12" displayName="テーブル12" ref="B5:U33" totalsRowCount="1" headerRowDxfId="263" tableBorderDxfId="262">
  <tableColumns count="20">
    <tableColumn id="1" xr3:uid="{D1A11010-C2D4-40D0-B7B8-3B9474A993AB}" name="No．" totalsRowLabel="集計" dataDxfId="261" totalsRowDxfId="260">
      <calculatedColumnFormula>ROW()-5</calculatedColumnFormula>
    </tableColumn>
    <tableColumn id="21" xr3:uid="{DFC9ACD1-97F6-4C8C-A639-7C751F454CBF}" name="種目" dataDxfId="259" totalsRowDxfId="258">
      <calculatedColumnFormula>IFERROR(INDEX(リスト!$B$3:$D$50,MATCH($I$2,リスト!$B$3:$B$50,0),2),"")</calculatedColumnFormula>
    </tableColumn>
    <tableColumn id="19" xr3:uid="{7949E4F5-AD5E-4468-88C5-E0BBB1B4E24C}" name="団体名" dataDxfId="257" totalsRowDxfId="256">
      <calculatedColumnFormula>IFERROR(INDEX(リスト!$B$3:$D$50,MATCH($I$2,リスト!$B$3:$B$50,0),3),"")</calculatedColumnFormula>
    </tableColumn>
    <tableColumn id="18" xr3:uid="{E77F9F5C-5AEA-4647-8694-BC60C11014A1}" name="種別" dataDxfId="255" totalsRowDxfId="254">
      <calculatedColumnFormula>$N$2</calculatedColumnFormula>
    </tableColumn>
    <tableColumn id="17" xr3:uid="{8CDCC0EC-1817-49EB-84A8-E6EDE9F9243A}" name="区分" dataDxfId="253" totalsRowDxfId="252">
      <calculatedColumnFormula>$N$3</calculatedColumnFormula>
    </tableColumn>
    <tableColumn id="16" xr3:uid="{8A7EBF68-2B98-442A-9C45-50A4ECCC329F}" name="記載責任者" dataDxfId="251" totalsRowDxfId="250">
      <calculatedColumnFormula>$I$3</calculatedColumnFormula>
    </tableColumn>
    <tableColumn id="2" xr3:uid="{02F8DDF7-9F09-41F2-A94A-FCC1FCA43A41}" name="月" dataDxfId="249" totalsRowDxfId="248"/>
    <tableColumn id="3" xr3:uid="{967CC56C-DCB7-4233-B7AA-6A924F92DE14}" name="時期" dataDxfId="247" totalsRowDxfId="246"/>
    <tableColumn id="4" xr3:uid="{8D12DD02-144A-49DD-AA71-8F4742DFAFB1}" name="プログラム等" dataDxfId="245" totalsRowDxfId="244"/>
    <tableColumn id="5" xr3:uid="{D27D40EA-1651-49F9-90C6-153F56A3D066}" name="日数" dataDxfId="243" totalsRowDxfId="242"/>
    <tableColumn id="6" xr3:uid="{9FC293D4-7E9E-4C89-89F2-3AD9B1212DC6}" name="泊数" dataDxfId="241" totalsRowDxfId="240"/>
    <tableColumn id="7" xr3:uid="{AA338949-0390-45AA-93C7-99918BBC6FD7}" name="監督_x000a_指導者" dataDxfId="239" totalsRowDxfId="238"/>
    <tableColumn id="8" xr3:uid="{4A30582B-B506-4AA9-B40F-56F1E0C40263}" name="選手" dataDxfId="237" totalsRowDxfId="236"/>
    <tableColumn id="9" xr3:uid="{6B3E4CBB-282B-417A-A938-02A297BCA3AE}" name="トップ_x000a_コーチ" dataDxfId="235" totalsRowDxfId="234"/>
    <tableColumn id="10" xr3:uid="{2BDFFF9F-C332-449D-9153-3EDB714A1EAA}" name="ドクター_x000a_トレーナー" dataDxfId="233" totalsRowDxfId="232"/>
    <tableColumn id="11" xr3:uid="{C2FC36CA-9325-40FB-9072-030D5B83AE38}" name="場所" dataDxfId="231" totalsRowDxfId="230"/>
    <tableColumn id="12" xr3:uid="{D0B2FFB9-74C5-422B-9716-A9F65E07FCC2}" name="経費" totalsRowFunction="sum" dataDxfId="229" totalsRowDxfId="228"/>
    <tableColumn id="13" xr3:uid="{CA5B6567-CCA9-4B36-B512-670C0A84B168}" name="補助金" totalsRowFunction="sum" dataDxfId="227" totalsRowDxfId="226"/>
    <tableColumn id="14" xr3:uid="{532D0629-8644-4D22-A83F-33200C9A2677}" name="備考_x000a_(大会・選考日程など)" dataDxfId="225" totalsRowDxfId="224"/>
    <tableColumn id="15" xr3:uid="{C03366B1-00EA-4B04-A94E-914CA44E9318}" name="対象選手" dataDxfId="223" totalsRowDxfId="222"/>
  </tableColumns>
  <tableStyleInfo name="テーブル スタイル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01E289E-EDAF-4ED9-8E13-3A8D33680E98}" name="テーブル127" displayName="テーブル127" ref="B5:U33" totalsRowCount="1" headerRowDxfId="221" tableBorderDxfId="220">
  <tableColumns count="20">
    <tableColumn id="1" xr3:uid="{0CD29E67-427A-4823-A98F-3549C463E537}" name="No．" totalsRowLabel="集計" dataDxfId="219" totalsRowDxfId="218">
      <calculatedColumnFormula>ROW()-5</calculatedColumnFormula>
    </tableColumn>
    <tableColumn id="21" xr3:uid="{890A002A-7057-402A-971E-89B7CB1C5567}" name="種目" dataDxfId="217" totalsRowDxfId="216">
      <calculatedColumnFormula>IFERROR(INDEX(リスト!$B$3:$D$50,MATCH($I$2,リスト!$B$3:$B$50,0),2),"")</calculatedColumnFormula>
    </tableColumn>
    <tableColumn id="19" xr3:uid="{4F1F4B7C-A427-44F9-B95F-7B3671DA4D13}" name="団体名" dataDxfId="215" totalsRowDxfId="214">
      <calculatedColumnFormula>IFERROR(INDEX(リスト!$B$3:$D$50,MATCH($I$2,リスト!$B$3:$B$50,0),3),"")</calculatedColumnFormula>
    </tableColumn>
    <tableColumn id="18" xr3:uid="{47D51E1C-FB1B-43A3-B67B-B89D6181361E}" name="種別" dataDxfId="213" totalsRowDxfId="212">
      <calculatedColumnFormula>$N$2</calculatedColumnFormula>
    </tableColumn>
    <tableColumn id="17" xr3:uid="{4C011C8B-648C-4BCE-A6BD-4932BACCE7FC}" name="区分" dataDxfId="211" totalsRowDxfId="210">
      <calculatedColumnFormula>$N$3</calculatedColumnFormula>
    </tableColumn>
    <tableColumn id="16" xr3:uid="{E051CAED-5E17-4CFB-B2D5-B60E6554D85F}" name="記載責任者" dataDxfId="209" totalsRowDxfId="208">
      <calculatedColumnFormula>$I$3</calculatedColumnFormula>
    </tableColumn>
    <tableColumn id="2" xr3:uid="{B77A3C66-C2B5-49EA-A3BE-5185EA60D5BA}" name="月" dataDxfId="207" totalsRowDxfId="206"/>
    <tableColumn id="3" xr3:uid="{1ECD603A-80AB-4AF5-9D90-337867F45121}" name="時期" dataDxfId="205" totalsRowDxfId="204"/>
    <tableColumn id="4" xr3:uid="{7810D39A-E5F5-44E3-BBBD-487671336882}" name="プログラム等" dataDxfId="203" totalsRowDxfId="202"/>
    <tableColumn id="5" xr3:uid="{C8CD0B2E-319F-46A8-8485-C3C318FE4FF2}" name="日数" dataDxfId="201" totalsRowDxfId="200"/>
    <tableColumn id="6" xr3:uid="{873F4452-8E3E-4287-8EFE-0C0B83DF0264}" name="泊数" dataDxfId="199" totalsRowDxfId="198"/>
    <tableColumn id="7" xr3:uid="{79702AA6-5FA7-4A1F-B75D-C01573691549}" name="監督_x000a_指導者" dataDxfId="197" totalsRowDxfId="196"/>
    <tableColumn id="8" xr3:uid="{7155761B-D6F3-481C-AB3E-4C7D5C6B59A4}" name="選手" dataDxfId="195" totalsRowDxfId="194"/>
    <tableColumn id="9" xr3:uid="{8080F2C8-4CE6-41ED-B0C1-566CFA1179D8}" name="トップ_x000a_コーチ" dataDxfId="193" totalsRowDxfId="192"/>
    <tableColumn id="10" xr3:uid="{6E2F0EDA-4A02-4DB2-86B3-8415E7FF1577}" name="ドクター_x000a_トレーナー" dataDxfId="191" totalsRowDxfId="190"/>
    <tableColumn id="11" xr3:uid="{6D067EF8-8DBD-4CD1-8A6F-9C5ECD54236A}" name="場所" dataDxfId="189" totalsRowDxfId="188"/>
    <tableColumn id="12" xr3:uid="{19A09F4C-82B9-4E1E-B790-C695D66609EA}" name="経費" totalsRowFunction="sum" dataDxfId="187" totalsRowDxfId="186"/>
    <tableColumn id="13" xr3:uid="{8E854B16-D331-4E7F-BE2B-571702C0A051}" name="補助金" totalsRowFunction="sum" dataDxfId="185" totalsRowDxfId="184"/>
    <tableColumn id="14" xr3:uid="{8C96B4BC-55F0-473C-BF4E-9833A7A74343}" name="備考_x000a_(大会・選考日程など)" dataDxfId="183" totalsRowDxfId="182"/>
    <tableColumn id="15" xr3:uid="{2E965C1D-0872-4ED2-93D1-C9E18A1B0FCE}" name="対象選手" dataDxfId="181" totalsRowDxfId="180"/>
  </tableColumns>
  <tableStyleInfo name="テーブル スタイル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416BCA-6467-485B-AB72-BBF5A7BCB8CB}" name="テーブル12311" displayName="テーブル12311" ref="B5:U33" totalsRowCount="1" headerRowDxfId="179" tableBorderDxfId="178">
  <tableColumns count="20">
    <tableColumn id="1" xr3:uid="{24226CF1-2FEF-46DA-BB13-4F9C1725BBEA}" name="No．" totalsRowLabel="集計" dataDxfId="177" totalsRowDxfId="176">
      <calculatedColumnFormula>ROW()-5</calculatedColumnFormula>
    </tableColumn>
    <tableColumn id="21" xr3:uid="{7458E75D-A8D5-4EFD-998A-D53099239077}" name="種目" dataDxfId="175" totalsRowDxfId="174">
      <calculatedColumnFormula>IFERROR(INDEX(リスト!$B$3:$D$50,MATCH($I$2,リスト!$B$3:$B$50,0),2),"")</calculatedColumnFormula>
    </tableColumn>
    <tableColumn id="19" xr3:uid="{C4397F54-2C15-4694-9813-FA71D4CAD43A}" name="団体名" dataDxfId="173" totalsRowDxfId="172">
      <calculatedColumnFormula>IFERROR(INDEX(リスト!$B$3:$D$50,MATCH($I$2,リスト!$B$3:$B$50,0),3),"")</calculatedColumnFormula>
    </tableColumn>
    <tableColumn id="18" xr3:uid="{99168228-6026-46E0-8DA8-22CC811043EB}" name="種別" dataDxfId="171" totalsRowDxfId="170">
      <calculatedColumnFormula>$N$2</calculatedColumnFormula>
    </tableColumn>
    <tableColumn id="17" xr3:uid="{09D87537-8F6D-4EB0-B9CD-36A162C0F5CE}" name="区分" dataDxfId="169" totalsRowDxfId="168">
      <calculatedColumnFormula>$N$3</calculatedColumnFormula>
    </tableColumn>
    <tableColumn id="16" xr3:uid="{1A743FB1-0C05-4BF5-9942-62FEF29CA04F}" name="記載責任者" dataDxfId="167" totalsRowDxfId="166">
      <calculatedColumnFormula>$I$3</calculatedColumnFormula>
    </tableColumn>
    <tableColumn id="2" xr3:uid="{C6CEE6C4-4F74-4376-8210-D5C606687C3D}" name="月" dataDxfId="165" totalsRowDxfId="164"/>
    <tableColumn id="3" xr3:uid="{106CEB28-A0E7-4693-BFD1-B6B8C6517056}" name="時期" dataDxfId="163" totalsRowDxfId="162"/>
    <tableColumn id="4" xr3:uid="{5BA668F2-79E5-4AFE-8231-769A29891C98}" name="プログラム等" dataDxfId="161" totalsRowDxfId="160"/>
    <tableColumn id="5" xr3:uid="{B5899AAF-36C5-44E7-A241-B19B95C6D244}" name="日数" dataDxfId="159" totalsRowDxfId="158"/>
    <tableColumn id="6" xr3:uid="{7164C7B5-1D4D-40AA-A661-A918E62079E0}" name="泊数" dataDxfId="157" totalsRowDxfId="156"/>
    <tableColumn id="7" xr3:uid="{F1E1D546-DC5E-4B35-BB60-4ED4D474AF7E}" name="監督_x000a_指導者" dataDxfId="155" totalsRowDxfId="154"/>
    <tableColumn id="8" xr3:uid="{7C7A8B51-A365-4FA2-86F6-35A6FC8CC994}" name="選手" dataDxfId="153" totalsRowDxfId="152"/>
    <tableColumn id="9" xr3:uid="{477589FC-A316-41CC-B070-8245DF9E129B}" name="トップ_x000a_コーチ" dataDxfId="151" totalsRowDxfId="150"/>
    <tableColumn id="10" xr3:uid="{90224472-3762-4947-AEAA-14876F555C72}" name="ドクター_x000a_トレーナー" dataDxfId="149" totalsRowDxfId="148"/>
    <tableColumn id="11" xr3:uid="{A8DC574E-F159-42F3-AFBB-8C863991CFA6}" name="場所" dataDxfId="147" totalsRowDxfId="146"/>
    <tableColumn id="12" xr3:uid="{43D285F5-C960-496C-BF04-BB4B4E75074A}" name="経費" totalsRowFunction="sum" dataDxfId="145" totalsRowDxfId="144"/>
    <tableColumn id="13" xr3:uid="{A5C479A0-80E7-4023-A2BE-239BBB113B19}" name="補助金" totalsRowFunction="sum" dataDxfId="143" totalsRowDxfId="142"/>
    <tableColumn id="14" xr3:uid="{BB89F55C-FC8E-416D-A67C-F3A9AB44672F}" name="備考_x000a_(大会・選考日程など)" dataDxfId="141" totalsRowDxfId="140"/>
    <tableColumn id="15" xr3:uid="{B432DCB9-AFF7-47ED-887A-A2939CAE4ECC}" name="対象選手" dataDxfId="139" totalsRowDxfId="138"/>
  </tableColumns>
  <tableStyleInfo name="テーブル スタイル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4C98A1-FE18-40D4-B88A-ED30AB3A1BB0}" name="テーブル123" displayName="テーブル123" ref="B5:U33" totalsRowCount="1" headerRowDxfId="137" tableBorderDxfId="136">
  <tableColumns count="20">
    <tableColumn id="1" xr3:uid="{FC3D8049-7F4D-4FA3-AC09-B7AE46D2B394}" name="No．" totalsRowLabel="集計" dataDxfId="135" totalsRowDxfId="134">
      <calculatedColumnFormula>ROW()-5</calculatedColumnFormula>
    </tableColumn>
    <tableColumn id="21" xr3:uid="{70B28FD6-CF2D-4A88-A64F-BED02498C411}" name="種目" dataDxfId="133" totalsRowDxfId="132">
      <calculatedColumnFormula>IFERROR(INDEX(リスト!$B$3:$D$50,MATCH($I$2,リスト!$B$3:$B$50,0),2),"")</calculatedColumnFormula>
    </tableColumn>
    <tableColumn id="19" xr3:uid="{14B7AA07-EA02-48DB-952C-7E84835CB771}" name="団体名" dataDxfId="131" totalsRowDxfId="130">
      <calculatedColumnFormula>IFERROR(INDEX(リスト!$B$3:$D$50,MATCH($I$2,リスト!$B$3:$B$50,0),3),"")</calculatedColumnFormula>
    </tableColumn>
    <tableColumn id="18" xr3:uid="{D93B2D82-A709-41AD-954F-8B50BF6A4B22}" name="種別" dataDxfId="129" totalsRowDxfId="128">
      <calculatedColumnFormula>$N$2</calculatedColumnFormula>
    </tableColumn>
    <tableColumn id="17" xr3:uid="{E96E10F9-ABBD-47EA-90A7-E7B367ADC352}" name="区分" dataDxfId="127" totalsRowDxfId="126">
      <calculatedColumnFormula>$N$3</calculatedColumnFormula>
    </tableColumn>
    <tableColumn id="16" xr3:uid="{D0BB3B69-9492-4B3A-9A5B-D1542BFD9CEE}" name="記載責任者" dataDxfId="125" totalsRowDxfId="124">
      <calculatedColumnFormula>$I$3</calculatedColumnFormula>
    </tableColumn>
    <tableColumn id="2" xr3:uid="{B72DBAA6-5A27-499C-B6CB-F59A5B81EA4E}" name="月" dataDxfId="123" totalsRowDxfId="122"/>
    <tableColumn id="3" xr3:uid="{B8116A84-CAD3-4CB1-96D9-04F00845D183}" name="時期" dataDxfId="121" totalsRowDxfId="120"/>
    <tableColumn id="4" xr3:uid="{C6C67E2E-7B25-45C9-B760-8C245855AA1A}" name="プログラム等" dataDxfId="119" totalsRowDxfId="118"/>
    <tableColumn id="5" xr3:uid="{4E094E1E-7E0B-4DD7-AAB3-87A9AEDAF37C}" name="日数" dataDxfId="117" totalsRowDxfId="116"/>
    <tableColumn id="6" xr3:uid="{C7B453BF-CC56-44AB-ABD9-4784F0D95243}" name="泊数" dataDxfId="115" totalsRowDxfId="114"/>
    <tableColumn id="7" xr3:uid="{BD059EB8-A69F-41D8-8A5B-8E7CFE8C24B2}" name="監督_x000a_指導者" dataDxfId="113" totalsRowDxfId="112"/>
    <tableColumn id="8" xr3:uid="{58EE979F-E3B5-420E-A383-B136FB278463}" name="選手" dataDxfId="111" totalsRowDxfId="110"/>
    <tableColumn id="9" xr3:uid="{159EC6E8-EDD8-408C-A025-DF056FC5FCC6}" name="トップ_x000a_コーチ" dataDxfId="109" totalsRowDxfId="108"/>
    <tableColumn id="10" xr3:uid="{297CB65D-3F79-46A7-B507-E144E8B4E0F6}" name="ドクター_x000a_トレーナー" dataDxfId="107" totalsRowDxfId="106"/>
    <tableColumn id="11" xr3:uid="{447CF69F-76A9-4025-9D49-FCCA9698EC34}" name="場所" dataDxfId="105" totalsRowDxfId="104"/>
    <tableColumn id="12" xr3:uid="{D42699DC-DB46-4B0F-B9C9-B7CF90C3EB59}" name="経費" totalsRowFunction="sum" dataDxfId="103" totalsRowDxfId="102"/>
    <tableColumn id="13" xr3:uid="{8599C7ED-F329-47CE-9057-A2E306E2BAC9}" name="補助金" totalsRowFunction="sum" dataDxfId="101" totalsRowDxfId="100"/>
    <tableColumn id="14" xr3:uid="{89521D33-7C7C-449D-B735-2927A3131E4E}" name="備考_x000a_(大会・選考日程など)" dataDxfId="99" totalsRowDxfId="98"/>
    <tableColumn id="15" xr3:uid="{D6524839-55D6-4E77-8E08-7CF83F867ACC}" name="対象選手" dataDxfId="97" totalsRowDxfId="96"/>
  </tableColumns>
  <tableStyleInfo name="テーブル スタイル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D021114-71DE-4B0C-914E-9B6CA1AD723A}" name="テーブル1239" displayName="テーブル1239" ref="B5:U33" totalsRowCount="1" headerRowDxfId="95" tableBorderDxfId="94">
  <tableColumns count="20">
    <tableColumn id="1" xr3:uid="{9306B958-570B-46D5-A01E-B4492FA44FA5}" name="No．" totalsRowLabel="集計" dataDxfId="93" totalsRowDxfId="92">
      <calculatedColumnFormula>ROW()-5</calculatedColumnFormula>
    </tableColumn>
    <tableColumn id="21" xr3:uid="{863249C6-17C5-47A1-8115-C20D87054F58}" name="種目" dataDxfId="91" totalsRowDxfId="90">
      <calculatedColumnFormula>IFERROR(INDEX(リスト!$B$3:$D$50,MATCH($I$2,リスト!$B$3:$B$50,0),2),"")</calculatedColumnFormula>
    </tableColumn>
    <tableColumn id="19" xr3:uid="{97400208-C8D6-4400-AECA-121442E00C60}" name="団体名" dataDxfId="89" totalsRowDxfId="88">
      <calculatedColumnFormula>IFERROR(INDEX(リスト!$B$3:$D$50,MATCH($I$2,リスト!$B$3:$B$50,0),3),"")</calculatedColumnFormula>
    </tableColumn>
    <tableColumn id="18" xr3:uid="{2E6FD34C-7417-4CF1-9C1D-E2FCB429C5D4}" name="種別" dataDxfId="87" totalsRowDxfId="86">
      <calculatedColumnFormula>$N$2</calculatedColumnFormula>
    </tableColumn>
    <tableColumn id="17" xr3:uid="{ED8B64FB-8E8E-4614-8A53-1FA622C0B951}" name="区分" dataDxfId="85" totalsRowDxfId="84">
      <calculatedColumnFormula>$N$3</calculatedColumnFormula>
    </tableColumn>
    <tableColumn id="16" xr3:uid="{F5659E78-6AEA-4280-A9E2-80D38768900F}" name="記載責任者" dataDxfId="83" totalsRowDxfId="82">
      <calculatedColumnFormula>$I$3</calculatedColumnFormula>
    </tableColumn>
    <tableColumn id="2" xr3:uid="{65E1A373-9567-4858-9162-6E84A6BD31D7}" name="月" dataDxfId="81" totalsRowDxfId="80"/>
    <tableColumn id="3" xr3:uid="{2A60F737-B218-43D2-BC14-2466759BBD96}" name="時期" dataDxfId="79" totalsRowDxfId="78"/>
    <tableColumn id="4" xr3:uid="{C1F6DACA-FB4A-41A5-AD58-6FD8D719277D}" name="プログラム等" dataDxfId="77" totalsRowDxfId="76"/>
    <tableColumn id="5" xr3:uid="{E0FD7A33-A7D2-4308-8298-D160690030FC}" name="日数" dataDxfId="75" totalsRowDxfId="74"/>
    <tableColumn id="6" xr3:uid="{97053D91-158C-4448-921D-A733A24CB351}" name="泊数" dataDxfId="73" totalsRowDxfId="72"/>
    <tableColumn id="7" xr3:uid="{07F09B2D-DAA4-41C7-8E30-A4F9F542A676}" name="監督_x000a_指導者" dataDxfId="71" totalsRowDxfId="70"/>
    <tableColumn id="8" xr3:uid="{29B7EFC5-C4B0-4FA3-BEE4-73B52933B60B}" name="選手" dataDxfId="69" totalsRowDxfId="68"/>
    <tableColumn id="9" xr3:uid="{D2A29538-CB19-4BD3-8D31-B6FF5222DC4C}" name="トップ_x000a_コーチ" dataDxfId="67" totalsRowDxfId="66"/>
    <tableColumn id="10" xr3:uid="{A6537FC4-0FDF-488A-8BA0-7DCDFB96DE15}" name="ドクター_x000a_トレーナー" dataDxfId="65" totalsRowDxfId="64"/>
    <tableColumn id="11" xr3:uid="{FA3E1026-FCEC-4F1F-8CD1-546C62560BE3}" name="場所" dataDxfId="63" totalsRowDxfId="62"/>
    <tableColumn id="12" xr3:uid="{36C2C711-A4BC-40E1-A27C-ECFA43E64653}" name="経費" totalsRowFunction="sum" dataDxfId="61" totalsRowDxfId="60"/>
    <tableColumn id="13" xr3:uid="{44E4A6FF-E860-40EF-B56E-E22B189AA173}" name="補助金" totalsRowFunction="sum" dataDxfId="59" totalsRowDxfId="58"/>
    <tableColumn id="14" xr3:uid="{075C90B6-84EF-4801-8966-598160C7FE7D}" name="備考_x000a_(大会・選考日程など)" dataDxfId="57" totalsRowDxfId="56"/>
    <tableColumn id="15" xr3:uid="{9AB286C4-F54B-47DF-B7DB-E9329210F21F}" name="対象選手" dataDxfId="55" totalsRowDxfId="54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71A45-560E-47C5-B214-D89BDC4955C1}">
  <sheetPr>
    <pageSetUpPr fitToPage="1"/>
  </sheetPr>
  <dimension ref="A1:V44"/>
  <sheetViews>
    <sheetView showGridLines="0" tabSelected="1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4.125" customWidth="1"/>
    <col min="22" max="22" width="9.375" style="2" customWidth="1"/>
    <col min="24" max="25" width="16.5" bestFit="1" customWidth="1"/>
  </cols>
  <sheetData>
    <row r="1" spans="1:22" ht="30" customHeight="1" thickBot="1" x14ac:dyDescent="0.2">
      <c r="B1" s="15"/>
      <c r="C1" s="15"/>
      <c r="D1" s="15"/>
      <c r="E1" s="15"/>
      <c r="F1" s="15"/>
      <c r="G1" s="15"/>
    </row>
    <row r="2" spans="1:22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171</v>
      </c>
      <c r="O2" s="52"/>
      <c r="P2" s="53"/>
      <c r="S2" s="5"/>
      <c r="T2" s="7"/>
      <c r="U2" s="14"/>
    </row>
    <row r="3" spans="1:22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166</v>
      </c>
      <c r="O3" s="52"/>
      <c r="P3" s="53"/>
      <c r="Q3" s="5"/>
      <c r="R3" s="5"/>
      <c r="S3" s="5"/>
      <c r="T3" s="7"/>
      <c r="U3" s="14"/>
    </row>
    <row r="4" spans="1:22" ht="14.1" customHeight="1" x14ac:dyDescent="0.15"/>
    <row r="5" spans="1:22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.100000000000001" customHeight="1" x14ac:dyDescent="0.15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成年男女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成年男女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成年男女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成年男女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成年男女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成年男女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成年男女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成年男女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成年男女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成年男女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.100000000000001" customHeight="1" x14ac:dyDescent="0.15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成年男女</v>
      </c>
      <c r="F16" s="21" t="str">
        <f t="shared" si="2"/>
        <v>強化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</row>
    <row r="17" spans="1:20" ht="20.100000000000001" customHeight="1" x14ac:dyDescent="0.15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成年男女</v>
      </c>
      <c r="F17" s="21" t="str">
        <f t="shared" si="2"/>
        <v>強化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</row>
    <row r="18" spans="1:20" ht="20.100000000000001" customHeight="1" x14ac:dyDescent="0.15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成年男女</v>
      </c>
      <c r="F18" s="21" t="str">
        <f t="shared" si="2"/>
        <v>強化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</row>
    <row r="19" spans="1:20" ht="20.100000000000001" customHeight="1" x14ac:dyDescent="0.15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成年男女</v>
      </c>
      <c r="F19" s="21" t="str">
        <f t="shared" si="2"/>
        <v>強化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</row>
    <row r="20" spans="1:20" ht="20.100000000000001" customHeight="1" x14ac:dyDescent="0.15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成年男女</v>
      </c>
      <c r="F20" s="21" t="str">
        <f t="shared" si="2"/>
        <v>強化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</row>
    <row r="21" spans="1:20" ht="20.100000000000001" customHeight="1" x14ac:dyDescent="0.15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成年男女</v>
      </c>
      <c r="F21" s="21" t="str">
        <f t="shared" si="2"/>
        <v>強化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</row>
    <row r="22" spans="1:20" ht="20.100000000000001" customHeight="1" x14ac:dyDescent="0.15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成年男女</v>
      </c>
      <c r="F22" s="21" t="str">
        <f t="shared" si="2"/>
        <v>強化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</row>
    <row r="23" spans="1:20" ht="20.100000000000001" customHeight="1" x14ac:dyDescent="0.15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成年男女</v>
      </c>
      <c r="F23" s="21" t="str">
        <f t="shared" si="2"/>
        <v>強化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</row>
    <row r="24" spans="1:20" ht="20.100000000000001" customHeight="1" x14ac:dyDescent="0.15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成年男女</v>
      </c>
      <c r="F24" s="21" t="str">
        <f t="shared" si="2"/>
        <v>強化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</row>
    <row r="25" spans="1:20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成年男女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成年男女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成年男女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成年男女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成年男女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成年男女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成年男女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成年男女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.100000000000001" customHeight="1" x14ac:dyDescent="0.15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成年男女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.100000000000001" customHeight="1" x14ac:dyDescent="0.15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成年男女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.100000000000001" customHeight="1" x14ac:dyDescent="0.15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成年男女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.100000000000001" customHeight="1" x14ac:dyDescent="0.15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成年男女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.100000000000001" customHeight="1" x14ac:dyDescent="0.15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成年男女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.100000000000001" customHeight="1" x14ac:dyDescent="0.15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成年男女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.100000000000001" customHeight="1" x14ac:dyDescent="0.15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成年男女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.100000000000001" customHeight="1" x14ac:dyDescent="0.15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成年男女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.100000000000001" customHeight="1" x14ac:dyDescent="0.15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成年男女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.100000000000001" customHeight="1" x14ac:dyDescent="0.15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SUBTOTAL(109,テーブル1413[経費])</f>
        <v>0</v>
      </c>
      <c r="S42" s="35">
        <f>SUBTOTAL(109,テーブル1413[補助金])</f>
        <v>0</v>
      </c>
      <c r="T42" s="21"/>
    </row>
    <row r="43" spans="2:20" ht="20.100000000000001" customHeight="1" x14ac:dyDescent="0.15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.100000000000001" customHeight="1" x14ac:dyDescent="0.15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53" priority="2">
      <formula>NOT(ISERROR(A6))</formula>
    </cfRule>
  </conditionalFormatting>
  <conditionalFormatting sqref="B6:T41">
    <cfRule type="expression" dxfId="52" priority="4">
      <formula>#REF!="中止"</formula>
    </cfRule>
  </conditionalFormatting>
  <conditionalFormatting sqref="H6:T41">
    <cfRule type="expression" dxfId="51" priority="1">
      <formula>OR(MOD(SUBTOTAL(3,$B$6:$B6),10)&gt;5,MOD(SUBTOTAL(3,$B$6:$B6),10)=0)=TRUE</formula>
    </cfRule>
  </conditionalFormatting>
  <conditionalFormatting sqref="I2:P3">
    <cfRule type="containsBlanks" dxfId="50" priority="3">
      <formula>LEN(TRIM(I2))=0</formula>
    </cfRule>
  </conditionalFormatting>
  <dataValidations count="8">
    <dataValidation type="whole" allowBlank="1" showInputMessage="1" showErrorMessage="1" errorTitle="無効な値" error="1～12までの整数を入力してください。" sqref="H6:H41" xr:uid="{1C81B3CA-FC07-4019-8F06-E0FE68EA830E}">
      <formula1>1</formula1>
      <formula2>12</formula2>
    </dataValidation>
    <dataValidation type="list" allowBlank="1" showInputMessage="1" sqref="I6:I41" xr:uid="{55784BC3-C5E8-4B27-9BCE-F0A5ED64B544}">
      <formula1>"上旬,中旬,下旬,月間"</formula1>
    </dataValidation>
    <dataValidation type="list" allowBlank="1" showInputMessage="1" sqref="J6:J41" xr:uid="{60A76417-8717-4034-B0E6-AEE87C6F6FF9}">
      <formula1>"①合宿,①練習会,②県外チーム招待,③トップコーチ招聘,④スポーツ教室,⑤指導者養成"</formula1>
    </dataValidation>
    <dataValidation type="whole" errorStyle="warning" allowBlank="1" showInputMessage="1" showErrorMessage="1" errorTitle="無効な値" error="数字のみを入力してください。" sqref="K6:P41" xr:uid="{FA687F52-EEE9-43A3-AD4E-C5B2237D970D}">
      <formula1>1</formula1>
      <formula2>999</formula2>
    </dataValidation>
    <dataValidation type="whole" errorStyle="warning" allowBlank="1" showInputMessage="1" showErrorMessage="1" error="金額（数字）を入力してください。" sqref="R6:S41" xr:uid="{33FAB22B-7703-4FDE-91FF-AE77349B1444}">
      <formula1>0</formula1>
      <formula2>10000000</formula2>
    </dataValidation>
    <dataValidation imeMode="hiragana" allowBlank="1" showInputMessage="1" showErrorMessage="1" promptTitle="場所の入力" prompt="施設名等（都道府県名）で入力_x000a_例：県立総合体育館（広島）" sqref="Q6:Q41" xr:uid="{157821FB-51C3-4B06-8739-AB2C2D266E0E}"/>
    <dataValidation type="list" allowBlank="1" showInputMessage="1" showErrorMessage="1" prompt="プルダウンより選択" sqref="N3:P3" xr:uid="{5F2AE421-8C5A-4823-97D4-7FC6E8E1047D}">
      <formula1>"強化,育成,発掘"</formula1>
    </dataValidation>
    <dataValidation type="list" allowBlank="1" showInputMessage="1" showErrorMessage="1" prompt="プルダウンより選択" sqref="N2:P2" xr:uid="{48FA5E3D-2578-4BB9-9E14-D80F3C772CBE}">
      <formula1>"成年男子,成年女子,成年男女,男子,女子,少年男子,少年女子,少年男女"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D0B47B84-E7FB-4017-A501-C425D9A00FB1}">
          <x14:formula1>
            <xm:f>リスト!$B$3:$B$50</xm:f>
          </x14:formula1>
          <xm:sqref>I2:L2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4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4.125" customWidth="1"/>
    <col min="22" max="22" width="9.375" style="2" customWidth="1"/>
    <col min="24" max="25" width="16.5" bestFit="1" customWidth="1"/>
  </cols>
  <sheetData>
    <row r="1" spans="1:22" ht="30" customHeight="1" thickBot="1" x14ac:dyDescent="0.2">
      <c r="B1" s="15"/>
      <c r="C1" s="15"/>
      <c r="D1" s="15"/>
      <c r="E1" s="15"/>
      <c r="F1" s="15"/>
      <c r="G1" s="15"/>
    </row>
    <row r="2" spans="1:22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170</v>
      </c>
      <c r="O2" s="52"/>
      <c r="P2" s="53"/>
      <c r="S2" s="5"/>
      <c r="T2" s="7"/>
      <c r="U2" s="14"/>
    </row>
    <row r="3" spans="1:22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166</v>
      </c>
      <c r="O3" s="52"/>
      <c r="P3" s="53"/>
      <c r="Q3" s="5"/>
      <c r="R3" s="5"/>
      <c r="S3" s="5"/>
      <c r="T3" s="7"/>
      <c r="U3" s="14"/>
    </row>
    <row r="4" spans="1:22" ht="14.1" customHeight="1" x14ac:dyDescent="0.15"/>
    <row r="5" spans="1:22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.100000000000001" customHeight="1" x14ac:dyDescent="0.15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成年男子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成年男子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成年男子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成年男子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成年男子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成年男子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成年男子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成年男子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成年男子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成年男子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.100000000000001" customHeight="1" x14ac:dyDescent="0.15">
      <c r="A16" s="22"/>
      <c r="B16" s="21">
        <f t="shared" ref="B16:B24" si="4">ROW()-5</f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ref="E16:E24" si="5">$N$2</f>
        <v>成年男子</v>
      </c>
      <c r="F16" s="21" t="str">
        <f t="shared" ref="F16:F24" si="6">$N$3</f>
        <v>強化</v>
      </c>
      <c r="G16" s="21">
        <f t="shared" ref="G16:G24" si="7">$I$3</f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</row>
    <row r="17" spans="1:20" ht="20.100000000000001" customHeight="1" x14ac:dyDescent="0.15">
      <c r="A17" s="22"/>
      <c r="B17" s="21">
        <f t="shared" si="4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5"/>
        <v>成年男子</v>
      </c>
      <c r="F17" s="21" t="str">
        <f t="shared" si="6"/>
        <v>強化</v>
      </c>
      <c r="G17" s="21">
        <f t="shared" si="7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</row>
    <row r="18" spans="1:20" ht="20.100000000000001" customHeight="1" x14ac:dyDescent="0.15">
      <c r="A18" s="22"/>
      <c r="B18" s="21">
        <f t="shared" si="4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5"/>
        <v>成年男子</v>
      </c>
      <c r="F18" s="21" t="str">
        <f t="shared" si="6"/>
        <v>強化</v>
      </c>
      <c r="G18" s="21">
        <f t="shared" si="7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</row>
    <row r="19" spans="1:20" ht="20.100000000000001" customHeight="1" x14ac:dyDescent="0.15">
      <c r="A19" s="22"/>
      <c r="B19" s="21">
        <f t="shared" si="4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5"/>
        <v>成年男子</v>
      </c>
      <c r="F19" s="21" t="str">
        <f t="shared" si="6"/>
        <v>強化</v>
      </c>
      <c r="G19" s="21">
        <f t="shared" si="7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</row>
    <row r="20" spans="1:20" ht="20.100000000000001" customHeight="1" x14ac:dyDescent="0.15">
      <c r="A20" s="22"/>
      <c r="B20" s="21">
        <f t="shared" si="4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5"/>
        <v>成年男子</v>
      </c>
      <c r="F20" s="21" t="str">
        <f t="shared" si="6"/>
        <v>強化</v>
      </c>
      <c r="G20" s="21">
        <f t="shared" si="7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</row>
    <row r="21" spans="1:20" ht="20.100000000000001" customHeight="1" x14ac:dyDescent="0.15">
      <c r="A21" s="22"/>
      <c r="B21" s="21">
        <f t="shared" si="4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5"/>
        <v>成年男子</v>
      </c>
      <c r="F21" s="21" t="str">
        <f t="shared" si="6"/>
        <v>強化</v>
      </c>
      <c r="G21" s="21">
        <f t="shared" si="7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</row>
    <row r="22" spans="1:20" ht="20.100000000000001" customHeight="1" x14ac:dyDescent="0.15">
      <c r="A22" s="22"/>
      <c r="B22" s="21">
        <f t="shared" si="4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5"/>
        <v>成年男子</v>
      </c>
      <c r="F22" s="21" t="str">
        <f t="shared" si="6"/>
        <v>強化</v>
      </c>
      <c r="G22" s="21">
        <f t="shared" si="7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</row>
    <row r="23" spans="1:20" ht="20.100000000000001" customHeight="1" x14ac:dyDescent="0.15">
      <c r="A23" s="22"/>
      <c r="B23" s="21">
        <f t="shared" si="4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5"/>
        <v>成年男子</v>
      </c>
      <c r="F23" s="21" t="str">
        <f t="shared" si="6"/>
        <v>強化</v>
      </c>
      <c r="G23" s="21">
        <f t="shared" si="7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</row>
    <row r="24" spans="1:20" ht="20.100000000000001" customHeight="1" x14ac:dyDescent="0.15">
      <c r="A24" s="22"/>
      <c r="B24" s="21">
        <f t="shared" si="4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5"/>
        <v>成年男子</v>
      </c>
      <c r="F24" s="21" t="str">
        <f t="shared" si="6"/>
        <v>強化</v>
      </c>
      <c r="G24" s="21">
        <f t="shared" si="7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</row>
    <row r="25" spans="1:20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成年男子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成年男子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成年男子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成年男子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成年男子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成年男子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成年男子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成年男子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.100000000000001" customHeight="1" x14ac:dyDescent="0.15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成年男子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.100000000000001" customHeight="1" x14ac:dyDescent="0.15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成年男子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.100000000000001" customHeight="1" x14ac:dyDescent="0.15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成年男子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.100000000000001" customHeight="1" x14ac:dyDescent="0.15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成年男子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.100000000000001" customHeight="1" x14ac:dyDescent="0.15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成年男子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.100000000000001" customHeight="1" x14ac:dyDescent="0.15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成年男子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.100000000000001" customHeight="1" x14ac:dyDescent="0.15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成年男子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.100000000000001" customHeight="1" x14ac:dyDescent="0.15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成年男子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.100000000000001" customHeight="1" x14ac:dyDescent="0.15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成年男子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.100000000000001" customHeight="1" x14ac:dyDescent="0.15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SUBTOTAL(109,テーブル1[経費])</f>
        <v>0</v>
      </c>
      <c r="S42" s="35">
        <f>SUBTOTAL(109,テーブル1[補助金])</f>
        <v>0</v>
      </c>
      <c r="T42" s="21"/>
    </row>
    <row r="43" spans="2:20" ht="20.100000000000001" customHeight="1" x14ac:dyDescent="0.15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.100000000000001" customHeight="1" x14ac:dyDescent="0.15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B3:H3"/>
    <mergeCell ref="I3:L3"/>
    <mergeCell ref="I2:L2"/>
    <mergeCell ref="N2:P2"/>
    <mergeCell ref="N3:P3"/>
  </mergeCells>
  <phoneticPr fontId="2"/>
  <conditionalFormatting sqref="A6:A24">
    <cfRule type="notContainsErrors" dxfId="49" priority="27">
      <formula>NOT(ISERROR(A6))</formula>
    </cfRule>
  </conditionalFormatting>
  <conditionalFormatting sqref="B6:T41">
    <cfRule type="expression" dxfId="48" priority="30">
      <formula>#REF!="中止"</formula>
    </cfRule>
  </conditionalFormatting>
  <conditionalFormatting sqref="H6:T41">
    <cfRule type="expression" dxfId="47" priority="22">
      <formula>OR(MOD(SUBTOTAL(3,$B$6:$B6),10)&gt;5,MOD(SUBTOTAL(3,$B$6:$B6),10)=0)=TRUE</formula>
    </cfRule>
  </conditionalFormatting>
  <conditionalFormatting sqref="I2:P3">
    <cfRule type="containsBlanks" dxfId="46" priority="28">
      <formula>LEN(TRIM(I2))=0</formula>
    </cfRule>
  </conditionalFormatting>
  <dataValidations count="8">
    <dataValidation type="list" allowBlank="1" showInputMessage="1" showErrorMessage="1" prompt="プルダウンより選択" sqref="N3:P3" xr:uid="{00000000-0002-0000-0000-000000000000}">
      <formula1>"強化,育成,発掘"</formula1>
    </dataValidation>
    <dataValidation type="list" allowBlank="1" showInputMessage="1" showErrorMessage="1" prompt="プルダウンより選択" sqref="N2:P2" xr:uid="{00000000-0002-0000-0000-000001000000}">
      <formula1>"成年男子,成年女子,成年男女,男子,女子,少年男子,少年女子,少年男女"</formula1>
    </dataValidation>
    <dataValidation type="whole" allowBlank="1" showInputMessage="1" showErrorMessage="1" errorTitle="無効な値" error="1～12までの整数を入力してください。" sqref="H6:H41" xr:uid="{00000000-0002-0000-0000-000003000000}">
      <formula1>1</formula1>
      <formula2>12</formula2>
    </dataValidation>
    <dataValidation type="list" allowBlank="1" showInputMessage="1" sqref="I6:I41" xr:uid="{00000000-0002-0000-0000-000004000000}">
      <formula1>"上旬,中旬,下旬,月間"</formula1>
    </dataValidation>
    <dataValidation type="list" allowBlank="1" showInputMessage="1" sqref="J6:J41" xr:uid="{00000000-0002-0000-0000-000005000000}">
      <formula1>"①合宿,①練習会,②県外チーム招待,③トップコーチ招聘,④スポーツ教室,⑤指導者養成"</formula1>
    </dataValidation>
    <dataValidation type="whole" errorStyle="warning" allowBlank="1" showInputMessage="1" showErrorMessage="1" errorTitle="無効な値" error="数字のみを入力してください。" sqref="K6:P41" xr:uid="{00000000-0002-0000-0000-000006000000}">
      <formula1>1</formula1>
      <formula2>999</formula2>
    </dataValidation>
    <dataValidation type="whole" errorStyle="warning" allowBlank="1" showInputMessage="1" showErrorMessage="1" error="金額（数字）を入力してください。" sqref="R6:S41" xr:uid="{00000000-0002-0000-0000-000007000000}">
      <formula1>0</formula1>
      <formula2>10000000</formula2>
    </dataValidation>
    <dataValidation imeMode="hiragana" allowBlank="1" showInputMessage="1" showErrorMessage="1" promptTitle="場所の入力" prompt="施設名等（都道府県名）で入力_x000a_例：県立総合体育館（広島）" sqref="Q6:Q41" xr:uid="{FBD41915-8A5C-4E90-8FF2-F24CB6A9D960}"/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00000000-0002-0000-0000-000008000000}">
          <x14:formula1>
            <xm:f>リスト!$B$3:$B$50</xm:f>
          </x14:formula1>
          <xm:sqref>I2:L2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96327-8656-474B-AA92-617FFF45AFFA}">
  <sheetPr>
    <pageSetUpPr fitToPage="1"/>
  </sheetPr>
  <dimension ref="A1:V44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4.125" customWidth="1"/>
    <col min="22" max="22" width="9.375" style="2" customWidth="1"/>
    <col min="24" max="25" width="16.5" bestFit="1" customWidth="1"/>
  </cols>
  <sheetData>
    <row r="1" spans="1:22" ht="30" customHeight="1" thickBot="1" x14ac:dyDescent="0.2">
      <c r="B1" s="15"/>
      <c r="C1" s="15"/>
      <c r="D1" s="15"/>
      <c r="E1" s="15"/>
      <c r="F1" s="15"/>
      <c r="G1" s="15"/>
    </row>
    <row r="2" spans="1:22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169</v>
      </c>
      <c r="O2" s="52"/>
      <c r="P2" s="53"/>
      <c r="S2" s="5"/>
      <c r="T2" s="7"/>
      <c r="U2" s="14"/>
    </row>
    <row r="3" spans="1:22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166</v>
      </c>
      <c r="O3" s="52"/>
      <c r="P3" s="53"/>
      <c r="Q3" s="5"/>
      <c r="R3" s="5"/>
      <c r="S3" s="5"/>
      <c r="T3" s="7"/>
      <c r="U3" s="14"/>
    </row>
    <row r="4" spans="1:22" ht="14.1" customHeight="1" x14ac:dyDescent="0.15"/>
    <row r="5" spans="1:22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.100000000000001" customHeight="1" x14ac:dyDescent="0.15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成年女子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成年女子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成年女子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成年女子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成年女子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成年女子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成年女子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成年女子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成年女子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成年女子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.100000000000001" customHeight="1" x14ac:dyDescent="0.15">
      <c r="A16" s="22"/>
      <c r="B16" s="21">
        <f t="shared" ref="B16:B24" si="4">ROW()-5</f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ref="E16:E24" si="5">$N$2</f>
        <v>成年女子</v>
      </c>
      <c r="F16" s="21" t="str">
        <f t="shared" ref="F16:F24" si="6">$N$3</f>
        <v>強化</v>
      </c>
      <c r="G16" s="21">
        <f t="shared" ref="G16:G24" si="7">$I$3</f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</row>
    <row r="17" spans="1:20" ht="20.100000000000001" customHeight="1" x14ac:dyDescent="0.15">
      <c r="A17" s="22"/>
      <c r="B17" s="21">
        <f t="shared" si="4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5"/>
        <v>成年女子</v>
      </c>
      <c r="F17" s="21" t="str">
        <f t="shared" si="6"/>
        <v>強化</v>
      </c>
      <c r="G17" s="21">
        <f t="shared" si="7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</row>
    <row r="18" spans="1:20" ht="20.100000000000001" customHeight="1" x14ac:dyDescent="0.15">
      <c r="A18" s="22"/>
      <c r="B18" s="21">
        <f t="shared" si="4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5"/>
        <v>成年女子</v>
      </c>
      <c r="F18" s="21" t="str">
        <f t="shared" si="6"/>
        <v>強化</v>
      </c>
      <c r="G18" s="21">
        <f t="shared" si="7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</row>
    <row r="19" spans="1:20" ht="20.100000000000001" customHeight="1" x14ac:dyDescent="0.15">
      <c r="A19" s="22"/>
      <c r="B19" s="21">
        <f t="shared" si="4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5"/>
        <v>成年女子</v>
      </c>
      <c r="F19" s="21" t="str">
        <f t="shared" si="6"/>
        <v>強化</v>
      </c>
      <c r="G19" s="21">
        <f t="shared" si="7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</row>
    <row r="20" spans="1:20" ht="20.100000000000001" customHeight="1" x14ac:dyDescent="0.15">
      <c r="A20" s="22"/>
      <c r="B20" s="21">
        <f t="shared" si="4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5"/>
        <v>成年女子</v>
      </c>
      <c r="F20" s="21" t="str">
        <f t="shared" si="6"/>
        <v>強化</v>
      </c>
      <c r="G20" s="21">
        <f t="shared" si="7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</row>
    <row r="21" spans="1:20" ht="20.100000000000001" customHeight="1" x14ac:dyDescent="0.15">
      <c r="A21" s="22"/>
      <c r="B21" s="21">
        <f t="shared" si="4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5"/>
        <v>成年女子</v>
      </c>
      <c r="F21" s="21" t="str">
        <f t="shared" si="6"/>
        <v>強化</v>
      </c>
      <c r="G21" s="21">
        <f t="shared" si="7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</row>
    <row r="22" spans="1:20" ht="20.100000000000001" customHeight="1" x14ac:dyDescent="0.15">
      <c r="A22" s="22"/>
      <c r="B22" s="21">
        <f t="shared" si="4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5"/>
        <v>成年女子</v>
      </c>
      <c r="F22" s="21" t="str">
        <f t="shared" si="6"/>
        <v>強化</v>
      </c>
      <c r="G22" s="21">
        <f t="shared" si="7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</row>
    <row r="23" spans="1:20" ht="20.100000000000001" customHeight="1" x14ac:dyDescent="0.15">
      <c r="A23" s="22"/>
      <c r="B23" s="21">
        <f t="shared" si="4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5"/>
        <v>成年女子</v>
      </c>
      <c r="F23" s="21" t="str">
        <f t="shared" si="6"/>
        <v>強化</v>
      </c>
      <c r="G23" s="21">
        <f t="shared" si="7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</row>
    <row r="24" spans="1:20" ht="20.100000000000001" customHeight="1" x14ac:dyDescent="0.15">
      <c r="A24" s="22"/>
      <c r="B24" s="21">
        <f t="shared" si="4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5"/>
        <v>成年女子</v>
      </c>
      <c r="F24" s="21" t="str">
        <f t="shared" si="6"/>
        <v>強化</v>
      </c>
      <c r="G24" s="21">
        <f t="shared" si="7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</row>
    <row r="25" spans="1:20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成年女子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成年女子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成年女子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成年女子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成年女子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成年女子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成年女子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成年女子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.100000000000001" customHeight="1" x14ac:dyDescent="0.15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成年女子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.100000000000001" customHeight="1" x14ac:dyDescent="0.15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成年女子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.100000000000001" customHeight="1" x14ac:dyDescent="0.15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成年女子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.100000000000001" customHeight="1" x14ac:dyDescent="0.15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成年女子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.100000000000001" customHeight="1" x14ac:dyDescent="0.15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成年女子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.100000000000001" customHeight="1" x14ac:dyDescent="0.15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成年女子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.100000000000001" customHeight="1" x14ac:dyDescent="0.15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成年女子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.100000000000001" customHeight="1" x14ac:dyDescent="0.15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成年女子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.100000000000001" customHeight="1" x14ac:dyDescent="0.15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成年女子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.100000000000001" customHeight="1" x14ac:dyDescent="0.15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SUBTOTAL(109,テーブル14[経費])</f>
        <v>0</v>
      </c>
      <c r="S42" s="35">
        <f>SUBTOTAL(109,テーブル14[補助金])</f>
        <v>0</v>
      </c>
      <c r="T42" s="21"/>
    </row>
    <row r="43" spans="2:20" ht="20.100000000000001" customHeight="1" x14ac:dyDescent="0.15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.100000000000001" customHeight="1" x14ac:dyDescent="0.15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45" priority="2">
      <formula>NOT(ISERROR(A6))</formula>
    </cfRule>
  </conditionalFormatting>
  <conditionalFormatting sqref="B6:T41">
    <cfRule type="expression" dxfId="44" priority="4">
      <formula>#REF!="中止"</formula>
    </cfRule>
  </conditionalFormatting>
  <conditionalFormatting sqref="H6:T41">
    <cfRule type="expression" dxfId="43" priority="1">
      <formula>OR(MOD(SUBTOTAL(3,$B$6:$B6),10)&gt;5,MOD(SUBTOTAL(3,$B$6:$B6),10)=0)=TRUE</formula>
    </cfRule>
  </conditionalFormatting>
  <conditionalFormatting sqref="I2:P3">
    <cfRule type="containsBlanks" dxfId="42" priority="3">
      <formula>LEN(TRIM(I2))=0</formula>
    </cfRule>
  </conditionalFormatting>
  <dataValidations count="8">
    <dataValidation type="list" allowBlank="1" showInputMessage="1" showErrorMessage="1" prompt="プルダウンより選択" sqref="N2:P2" xr:uid="{9F71DA5A-63BF-41C8-AF91-7A5725CE8038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E3551534-5463-4005-8756-6E82D6634C09}">
      <formula1>"強化,育成,発掘"</formula1>
    </dataValidation>
    <dataValidation imeMode="hiragana" allowBlank="1" showInputMessage="1" showErrorMessage="1" promptTitle="場所の入力" prompt="施設名等（都道府県名）で入力_x000a_例：県立総合体育館（広島）" sqref="Q6:Q41" xr:uid="{D3464CA9-001A-407B-B788-8DDF1EE2CA6D}"/>
    <dataValidation type="whole" errorStyle="warning" allowBlank="1" showInputMessage="1" showErrorMessage="1" error="金額（数字）を入力してください。" sqref="R6:S41" xr:uid="{317EA9AC-F8B3-4F53-B9B6-6909FAF526B8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41" xr:uid="{E0E955D5-20A0-48EA-B56C-8A49ED17A03A}">
      <formula1>1</formula1>
      <formula2>999</formula2>
    </dataValidation>
    <dataValidation type="list" allowBlank="1" showInputMessage="1" sqref="J6:J41" xr:uid="{0D412DAD-9427-4476-ADAD-B17F7E05E1AB}">
      <formula1>"①合宿,①練習会,②県外チーム招待,③トップコーチ招聘,④スポーツ教室,⑤指導者養成"</formula1>
    </dataValidation>
    <dataValidation type="list" allowBlank="1" showInputMessage="1" sqref="I6:I41" xr:uid="{1EF7FFEB-1E8D-425D-ADA8-3D53F8E197CE}">
      <formula1>"上旬,中旬,下旬,月間"</formula1>
    </dataValidation>
    <dataValidation type="whole" allowBlank="1" showInputMessage="1" showErrorMessage="1" errorTitle="無効な値" error="1～12までの整数を入力してください。" sqref="H6:H41" xr:uid="{3B30030F-D5B8-4D51-A15B-EFF88E8DEF5A}">
      <formula1>1</formula1>
      <formula2>12</formula2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ECA9EB12-2C7F-460C-BB15-8B03C2D87D78}">
          <x14:formula1>
            <xm:f>リスト!$B$3:$B$50</xm:f>
          </x14:formula1>
          <xm:sqref>I2:L2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9EAA-736C-4764-999D-F733D1878406}">
  <sheetPr>
    <pageSetUpPr fitToPage="1"/>
  </sheetPr>
  <dimension ref="A1:V44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4.125" customWidth="1"/>
    <col min="22" max="22" width="9.375" style="2" customWidth="1"/>
    <col min="24" max="25" width="16.5" bestFit="1" customWidth="1"/>
  </cols>
  <sheetData>
    <row r="1" spans="1:22" ht="30" customHeight="1" thickBot="1" x14ac:dyDescent="0.2">
      <c r="B1" s="15"/>
      <c r="C1" s="15"/>
      <c r="D1" s="15"/>
      <c r="E1" s="15"/>
      <c r="F1" s="15"/>
      <c r="G1" s="15"/>
    </row>
    <row r="2" spans="1:22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164</v>
      </c>
      <c r="O2" s="52"/>
      <c r="P2" s="53"/>
      <c r="S2" s="5"/>
      <c r="T2" s="7"/>
      <c r="U2" s="14"/>
    </row>
    <row r="3" spans="1:22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166</v>
      </c>
      <c r="O3" s="52"/>
      <c r="P3" s="53"/>
      <c r="Q3" s="5"/>
      <c r="R3" s="5"/>
      <c r="S3" s="5"/>
      <c r="T3" s="7"/>
      <c r="U3" s="14"/>
    </row>
    <row r="4" spans="1:22" ht="14.1" customHeight="1" x14ac:dyDescent="0.15"/>
    <row r="5" spans="1:22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.100000000000001" customHeight="1" x14ac:dyDescent="0.15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少年男女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少年男女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少年男女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少年男女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少年男女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少年男女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少年男女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少年男女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少年男女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少年男女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.100000000000001" customHeight="1" x14ac:dyDescent="0.15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少年男女</v>
      </c>
      <c r="F16" s="21" t="str">
        <f t="shared" si="2"/>
        <v>強化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</row>
    <row r="17" spans="1:20" ht="20.100000000000001" customHeight="1" x14ac:dyDescent="0.15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少年男女</v>
      </c>
      <c r="F17" s="21" t="str">
        <f t="shared" si="2"/>
        <v>強化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</row>
    <row r="18" spans="1:20" ht="20.100000000000001" customHeight="1" x14ac:dyDescent="0.15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少年男女</v>
      </c>
      <c r="F18" s="21" t="str">
        <f t="shared" si="2"/>
        <v>強化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</row>
    <row r="19" spans="1:20" ht="20.100000000000001" customHeight="1" x14ac:dyDescent="0.15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少年男女</v>
      </c>
      <c r="F19" s="21" t="str">
        <f t="shared" si="2"/>
        <v>強化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</row>
    <row r="20" spans="1:20" ht="20.100000000000001" customHeight="1" x14ac:dyDescent="0.15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少年男女</v>
      </c>
      <c r="F20" s="21" t="str">
        <f t="shared" si="2"/>
        <v>強化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</row>
    <row r="21" spans="1:20" ht="20.100000000000001" customHeight="1" x14ac:dyDescent="0.15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少年男女</v>
      </c>
      <c r="F21" s="21" t="str">
        <f t="shared" si="2"/>
        <v>強化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</row>
    <row r="22" spans="1:20" ht="20.100000000000001" customHeight="1" x14ac:dyDescent="0.15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少年男女</v>
      </c>
      <c r="F22" s="21" t="str">
        <f t="shared" si="2"/>
        <v>強化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</row>
    <row r="23" spans="1:20" ht="20.100000000000001" customHeight="1" x14ac:dyDescent="0.15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少年男女</v>
      </c>
      <c r="F23" s="21" t="str">
        <f t="shared" si="2"/>
        <v>強化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</row>
    <row r="24" spans="1:20" ht="20.100000000000001" customHeight="1" x14ac:dyDescent="0.15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少年男女</v>
      </c>
      <c r="F24" s="21" t="str">
        <f t="shared" si="2"/>
        <v>強化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</row>
    <row r="25" spans="1:20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少年男女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少年男女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少年男女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少年男女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少年男女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少年男女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少年男女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少年男女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.100000000000001" customHeight="1" x14ac:dyDescent="0.15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少年男女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.100000000000001" customHeight="1" x14ac:dyDescent="0.15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少年男女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.100000000000001" customHeight="1" x14ac:dyDescent="0.15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少年男女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.100000000000001" customHeight="1" x14ac:dyDescent="0.15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少年男女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.100000000000001" customHeight="1" x14ac:dyDescent="0.15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少年男女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.100000000000001" customHeight="1" x14ac:dyDescent="0.15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少年男女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.100000000000001" customHeight="1" x14ac:dyDescent="0.15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少年男女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.100000000000001" customHeight="1" x14ac:dyDescent="0.15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少年男女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.100000000000001" customHeight="1" x14ac:dyDescent="0.15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少年男女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.100000000000001" customHeight="1" x14ac:dyDescent="0.15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SUBTOTAL(109,テーブル14512[経費])</f>
        <v>0</v>
      </c>
      <c r="S42" s="35">
        <f>SUBTOTAL(109,テーブル14512[補助金])</f>
        <v>0</v>
      </c>
      <c r="T42" s="21"/>
    </row>
    <row r="43" spans="2:20" ht="20.100000000000001" customHeight="1" x14ac:dyDescent="0.15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.100000000000001" customHeight="1" x14ac:dyDescent="0.15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41" priority="2">
      <formula>NOT(ISERROR(A6))</formula>
    </cfRule>
  </conditionalFormatting>
  <conditionalFormatting sqref="B6:T41">
    <cfRule type="expression" dxfId="40" priority="4">
      <formula>#REF!="中止"</formula>
    </cfRule>
  </conditionalFormatting>
  <conditionalFormatting sqref="H6:T41">
    <cfRule type="expression" dxfId="39" priority="1">
      <formula>OR(MOD(SUBTOTAL(3,$B$6:$B6),10)&gt;5,MOD(SUBTOTAL(3,$B$6:$B6),10)=0)=TRUE</formula>
    </cfRule>
  </conditionalFormatting>
  <conditionalFormatting sqref="I2:P3">
    <cfRule type="containsBlanks" dxfId="38" priority="3">
      <formula>LEN(TRIM(I2))=0</formula>
    </cfRule>
  </conditionalFormatting>
  <dataValidations count="8">
    <dataValidation imeMode="hiragana" allowBlank="1" showInputMessage="1" showErrorMessage="1" promptTitle="場所の入力" prompt="施設名等（都道府県名）で入力_x000a_例：県立総合体育館（広島）" sqref="Q6:Q41" xr:uid="{CA9EBAA6-1D3D-4265-B763-AC748D1F9FB1}"/>
    <dataValidation type="whole" errorStyle="warning" allowBlank="1" showInputMessage="1" showErrorMessage="1" error="金額（数字）を入力してください。" sqref="R6:S41" xr:uid="{B70758D7-E80C-416B-98E6-CBF8F3597697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41" xr:uid="{CCD2D205-60EF-4FCE-AE3D-D28A3936911A}">
      <formula1>1</formula1>
      <formula2>999</formula2>
    </dataValidation>
    <dataValidation type="list" allowBlank="1" showInputMessage="1" sqref="J6:J41" xr:uid="{CE8068D0-BC3D-4F99-A5DD-B975BB1DD6CE}">
      <formula1>"①合宿,①練習会,②県外チーム招待,③トップコーチ招聘,④スポーツ教室,⑤指導者養成"</formula1>
    </dataValidation>
    <dataValidation type="list" allowBlank="1" showInputMessage="1" sqref="I6:I41" xr:uid="{EAED7D9E-115C-4316-83DF-AA1D564DD84A}">
      <formula1>"上旬,中旬,下旬,月間"</formula1>
    </dataValidation>
    <dataValidation type="whole" allowBlank="1" showInputMessage="1" showErrorMessage="1" errorTitle="無効な値" error="1～12までの整数を入力してください。" sqref="H6:H41" xr:uid="{63763979-FE37-442A-93AD-35145D1A25A2}">
      <formula1>1</formula1>
      <formula2>12</formula2>
    </dataValidation>
    <dataValidation type="list" allowBlank="1" showInputMessage="1" showErrorMessage="1" prompt="プルダウンより選択" sqref="N2:P2" xr:uid="{B803A831-85AC-4863-B73D-85D50D795B6A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A6046A2D-EC0F-42DA-B31F-FA6819FCB436}">
      <formula1>"強化,育成,発掘"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7720A96A-1069-4DE0-99C7-E1CD4BBD7DCA}">
          <x14:formula1>
            <xm:f>リスト!$B$3:$B$50</xm:f>
          </x14:formula1>
          <xm:sqref>I2:L2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53E4-23F8-491A-8C9D-26AE9606459F}">
  <sheetPr>
    <pageSetUpPr fitToPage="1"/>
  </sheetPr>
  <dimension ref="A1:V44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4.125" customWidth="1"/>
    <col min="22" max="22" width="9.375" style="2" customWidth="1"/>
    <col min="24" max="25" width="16.5" bestFit="1" customWidth="1"/>
  </cols>
  <sheetData>
    <row r="1" spans="1:22" ht="30" customHeight="1" thickBot="1" x14ac:dyDescent="0.2">
      <c r="B1" s="15"/>
      <c r="C1" s="15"/>
      <c r="D1" s="15"/>
      <c r="E1" s="15"/>
      <c r="F1" s="15"/>
      <c r="G1" s="15"/>
    </row>
    <row r="2" spans="1:22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168</v>
      </c>
      <c r="O2" s="52"/>
      <c r="P2" s="53"/>
      <c r="S2" s="5"/>
      <c r="T2" s="7"/>
      <c r="U2" s="14"/>
    </row>
    <row r="3" spans="1:22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166</v>
      </c>
      <c r="O3" s="52"/>
      <c r="P3" s="53"/>
      <c r="Q3" s="5"/>
      <c r="R3" s="5"/>
      <c r="S3" s="5"/>
      <c r="T3" s="7"/>
      <c r="U3" s="14"/>
    </row>
    <row r="4" spans="1:22" ht="14.1" customHeight="1" x14ac:dyDescent="0.15"/>
    <row r="5" spans="1:22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.100000000000001" customHeight="1" x14ac:dyDescent="0.15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少年男子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少年男子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少年男子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少年男子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少年男子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少年男子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少年男子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少年男子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少年男子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少年男子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.100000000000001" customHeight="1" x14ac:dyDescent="0.15">
      <c r="A16" s="22"/>
      <c r="B16" s="21">
        <f t="shared" ref="B16:B24" si="4">ROW()-5</f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ref="E16:E24" si="5">$N$2</f>
        <v>少年男子</v>
      </c>
      <c r="F16" s="21" t="str">
        <f t="shared" ref="F16:F24" si="6">$N$3</f>
        <v>強化</v>
      </c>
      <c r="G16" s="21">
        <f t="shared" ref="G16:G24" si="7">$I$3</f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</row>
    <row r="17" spans="1:20" ht="20.100000000000001" customHeight="1" x14ac:dyDescent="0.15">
      <c r="A17" s="22"/>
      <c r="B17" s="21">
        <f t="shared" si="4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5"/>
        <v>少年男子</v>
      </c>
      <c r="F17" s="21" t="str">
        <f t="shared" si="6"/>
        <v>強化</v>
      </c>
      <c r="G17" s="21">
        <f t="shared" si="7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</row>
    <row r="18" spans="1:20" ht="20.100000000000001" customHeight="1" x14ac:dyDescent="0.15">
      <c r="A18" s="22"/>
      <c r="B18" s="21">
        <f t="shared" si="4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5"/>
        <v>少年男子</v>
      </c>
      <c r="F18" s="21" t="str">
        <f t="shared" si="6"/>
        <v>強化</v>
      </c>
      <c r="G18" s="21">
        <f t="shared" si="7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</row>
    <row r="19" spans="1:20" ht="20.100000000000001" customHeight="1" x14ac:dyDescent="0.15">
      <c r="A19" s="22"/>
      <c r="B19" s="21">
        <f t="shared" si="4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5"/>
        <v>少年男子</v>
      </c>
      <c r="F19" s="21" t="str">
        <f t="shared" si="6"/>
        <v>強化</v>
      </c>
      <c r="G19" s="21">
        <f t="shared" si="7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</row>
    <row r="20" spans="1:20" ht="20.100000000000001" customHeight="1" x14ac:dyDescent="0.15">
      <c r="A20" s="22"/>
      <c r="B20" s="21">
        <f t="shared" si="4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5"/>
        <v>少年男子</v>
      </c>
      <c r="F20" s="21" t="str">
        <f t="shared" si="6"/>
        <v>強化</v>
      </c>
      <c r="G20" s="21">
        <f t="shared" si="7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</row>
    <row r="21" spans="1:20" ht="20.100000000000001" customHeight="1" x14ac:dyDescent="0.15">
      <c r="A21" s="22"/>
      <c r="B21" s="21">
        <f t="shared" si="4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5"/>
        <v>少年男子</v>
      </c>
      <c r="F21" s="21" t="str">
        <f t="shared" si="6"/>
        <v>強化</v>
      </c>
      <c r="G21" s="21">
        <f t="shared" si="7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</row>
    <row r="22" spans="1:20" ht="20.100000000000001" customHeight="1" x14ac:dyDescent="0.15">
      <c r="A22" s="22"/>
      <c r="B22" s="21">
        <f t="shared" si="4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5"/>
        <v>少年男子</v>
      </c>
      <c r="F22" s="21" t="str">
        <f t="shared" si="6"/>
        <v>強化</v>
      </c>
      <c r="G22" s="21">
        <f t="shared" si="7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</row>
    <row r="23" spans="1:20" ht="20.100000000000001" customHeight="1" x14ac:dyDescent="0.15">
      <c r="A23" s="22"/>
      <c r="B23" s="21">
        <f t="shared" si="4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5"/>
        <v>少年男子</v>
      </c>
      <c r="F23" s="21" t="str">
        <f t="shared" si="6"/>
        <v>強化</v>
      </c>
      <c r="G23" s="21">
        <f t="shared" si="7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</row>
    <row r="24" spans="1:20" ht="20.100000000000001" customHeight="1" x14ac:dyDescent="0.15">
      <c r="A24" s="22"/>
      <c r="B24" s="21">
        <f t="shared" si="4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5"/>
        <v>少年男子</v>
      </c>
      <c r="F24" s="21" t="str">
        <f t="shared" si="6"/>
        <v>強化</v>
      </c>
      <c r="G24" s="21">
        <f t="shared" si="7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</row>
    <row r="25" spans="1:20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少年男子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少年男子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少年男子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少年男子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少年男子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少年男子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少年男子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少年男子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.100000000000001" customHeight="1" x14ac:dyDescent="0.15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少年男子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.100000000000001" customHeight="1" x14ac:dyDescent="0.15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少年男子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.100000000000001" customHeight="1" x14ac:dyDescent="0.15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少年男子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.100000000000001" customHeight="1" x14ac:dyDescent="0.15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少年男子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.100000000000001" customHeight="1" x14ac:dyDescent="0.15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少年男子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.100000000000001" customHeight="1" x14ac:dyDescent="0.15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少年男子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.100000000000001" customHeight="1" x14ac:dyDescent="0.15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少年男子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.100000000000001" customHeight="1" x14ac:dyDescent="0.15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少年男子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.100000000000001" customHeight="1" x14ac:dyDescent="0.15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少年男子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.100000000000001" customHeight="1" x14ac:dyDescent="0.15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SUBTOTAL(109,テーブル1456[経費])</f>
        <v>0</v>
      </c>
      <c r="S42" s="35">
        <f>SUBTOTAL(109,テーブル1456[補助金])</f>
        <v>0</v>
      </c>
      <c r="T42" s="21"/>
    </row>
    <row r="43" spans="2:20" ht="20.100000000000001" customHeight="1" x14ac:dyDescent="0.15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.100000000000001" customHeight="1" x14ac:dyDescent="0.15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37" priority="2">
      <formula>NOT(ISERROR(A6))</formula>
    </cfRule>
  </conditionalFormatting>
  <conditionalFormatting sqref="B6:T41">
    <cfRule type="expression" dxfId="36" priority="4">
      <formula>#REF!="中止"</formula>
    </cfRule>
  </conditionalFormatting>
  <conditionalFormatting sqref="H6:T41">
    <cfRule type="expression" dxfId="35" priority="1">
      <formula>OR(MOD(SUBTOTAL(3,$B$6:$B6),10)&gt;5,MOD(SUBTOTAL(3,$B$6:$B6),10)=0)=TRUE</formula>
    </cfRule>
  </conditionalFormatting>
  <conditionalFormatting sqref="I2:P3">
    <cfRule type="containsBlanks" dxfId="34" priority="3">
      <formula>LEN(TRIM(I2))=0</formula>
    </cfRule>
  </conditionalFormatting>
  <dataValidations count="8">
    <dataValidation type="list" allowBlank="1" showInputMessage="1" showErrorMessage="1" prompt="プルダウンより選択" sqref="N2:P2" xr:uid="{0B577156-5211-4ABD-8D8F-DE25E0E6300C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BA5662D2-2CB3-45DC-9FC8-C59A593563C8}">
      <formula1>"強化,育成,発掘"</formula1>
    </dataValidation>
    <dataValidation imeMode="hiragana" allowBlank="1" showInputMessage="1" showErrorMessage="1" promptTitle="場所の入力" prompt="施設名等（都道府県名）で入力_x000a_例：県立総合体育館（広島）" sqref="Q6:Q41" xr:uid="{D6F985E6-B794-45EF-9F5E-DD883FCE2E8D}"/>
    <dataValidation type="whole" errorStyle="warning" allowBlank="1" showInputMessage="1" showErrorMessage="1" error="金額（数字）を入力してください。" sqref="R6:S41" xr:uid="{693BF05D-B2AA-42C3-8AF9-4A5D70FBD3A9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41" xr:uid="{F6B257E7-C789-4431-98A9-D33A251B1B39}">
      <formula1>1</formula1>
      <formula2>999</formula2>
    </dataValidation>
    <dataValidation type="list" allowBlank="1" showInputMessage="1" sqref="J6:J41" xr:uid="{A1062831-1136-4CB9-B02C-98F3821EAF85}">
      <formula1>"①合宿,①練習会,②県外チーム招待,③トップコーチ招聘,④スポーツ教室,⑤指導者養成"</formula1>
    </dataValidation>
    <dataValidation type="list" allowBlank="1" showInputMessage="1" sqref="I6:I41" xr:uid="{26599835-D98A-4307-A6E0-81040F9D6272}">
      <formula1>"上旬,中旬,下旬,月間"</formula1>
    </dataValidation>
    <dataValidation type="whole" allowBlank="1" showInputMessage="1" showErrorMessage="1" errorTitle="無効な値" error="1～12までの整数を入力してください。" sqref="H6:H41" xr:uid="{6081FB27-1090-4033-AE83-D12803D6460C}">
      <formula1>1</formula1>
      <formula2>12</formula2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3DCC7586-39A4-4E16-B122-A25BBD2AB359}">
          <x14:formula1>
            <xm:f>リスト!$B$3:$B$50</xm:f>
          </x14:formula1>
          <xm:sqref>I2:L2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7786-A702-47AE-9078-99C52408A091}">
  <sheetPr>
    <pageSetUpPr fitToPage="1"/>
  </sheetPr>
  <dimension ref="A1:V44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4.125" customWidth="1"/>
    <col min="22" max="22" width="9.375" style="2" customWidth="1"/>
    <col min="24" max="25" width="16.5" bestFit="1" customWidth="1"/>
  </cols>
  <sheetData>
    <row r="1" spans="1:22" ht="30" customHeight="1" thickBot="1" x14ac:dyDescent="0.2">
      <c r="B1" s="15"/>
      <c r="C1" s="15"/>
      <c r="D1" s="15"/>
      <c r="E1" s="15"/>
      <c r="F1" s="15"/>
      <c r="G1" s="15"/>
    </row>
    <row r="2" spans="1:22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167</v>
      </c>
      <c r="O2" s="52"/>
      <c r="P2" s="53"/>
      <c r="S2" s="5"/>
      <c r="T2" s="7"/>
      <c r="U2" s="14"/>
    </row>
    <row r="3" spans="1:22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166</v>
      </c>
      <c r="O3" s="52"/>
      <c r="P3" s="53"/>
      <c r="Q3" s="5"/>
      <c r="R3" s="5"/>
      <c r="S3" s="5"/>
      <c r="T3" s="7"/>
      <c r="U3" s="14"/>
    </row>
    <row r="4" spans="1:22" ht="14.1" customHeight="1" x14ac:dyDescent="0.15"/>
    <row r="5" spans="1:22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.100000000000001" customHeight="1" x14ac:dyDescent="0.15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少年女子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少年女子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少年女子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少年女子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少年女子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少年女子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少年女子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少年女子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少年女子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少年女子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.100000000000001" customHeight="1" x14ac:dyDescent="0.15">
      <c r="A16" s="22"/>
      <c r="B16" s="21">
        <f t="shared" ref="B16:B24" si="4">ROW()-5</f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ref="E16:E24" si="5">$N$2</f>
        <v>少年女子</v>
      </c>
      <c r="F16" s="21" t="str">
        <f t="shared" ref="F16:F24" si="6">$N$3</f>
        <v>強化</v>
      </c>
      <c r="G16" s="21">
        <f t="shared" ref="G16:G24" si="7">$I$3</f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</row>
    <row r="17" spans="1:20" ht="20.100000000000001" customHeight="1" x14ac:dyDescent="0.15">
      <c r="A17" s="22"/>
      <c r="B17" s="21">
        <f t="shared" si="4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5"/>
        <v>少年女子</v>
      </c>
      <c r="F17" s="21" t="str">
        <f t="shared" si="6"/>
        <v>強化</v>
      </c>
      <c r="G17" s="21">
        <f t="shared" si="7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</row>
    <row r="18" spans="1:20" ht="20.100000000000001" customHeight="1" x14ac:dyDescent="0.15">
      <c r="A18" s="22"/>
      <c r="B18" s="21">
        <f t="shared" si="4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5"/>
        <v>少年女子</v>
      </c>
      <c r="F18" s="21" t="str">
        <f t="shared" si="6"/>
        <v>強化</v>
      </c>
      <c r="G18" s="21">
        <f t="shared" si="7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</row>
    <row r="19" spans="1:20" ht="20.100000000000001" customHeight="1" x14ac:dyDescent="0.15">
      <c r="A19" s="22"/>
      <c r="B19" s="21">
        <f t="shared" si="4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5"/>
        <v>少年女子</v>
      </c>
      <c r="F19" s="21" t="str">
        <f t="shared" si="6"/>
        <v>強化</v>
      </c>
      <c r="G19" s="21">
        <f t="shared" si="7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</row>
    <row r="20" spans="1:20" ht="20.100000000000001" customHeight="1" x14ac:dyDescent="0.15">
      <c r="A20" s="22"/>
      <c r="B20" s="21">
        <f t="shared" si="4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5"/>
        <v>少年女子</v>
      </c>
      <c r="F20" s="21" t="str">
        <f t="shared" si="6"/>
        <v>強化</v>
      </c>
      <c r="G20" s="21">
        <f t="shared" si="7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</row>
    <row r="21" spans="1:20" ht="20.100000000000001" customHeight="1" x14ac:dyDescent="0.15">
      <c r="A21" s="22"/>
      <c r="B21" s="21">
        <f t="shared" si="4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5"/>
        <v>少年女子</v>
      </c>
      <c r="F21" s="21" t="str">
        <f t="shared" si="6"/>
        <v>強化</v>
      </c>
      <c r="G21" s="21">
        <f t="shared" si="7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</row>
    <row r="22" spans="1:20" ht="20.100000000000001" customHeight="1" x14ac:dyDescent="0.15">
      <c r="A22" s="22"/>
      <c r="B22" s="21">
        <f t="shared" si="4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5"/>
        <v>少年女子</v>
      </c>
      <c r="F22" s="21" t="str">
        <f t="shared" si="6"/>
        <v>強化</v>
      </c>
      <c r="G22" s="21">
        <f t="shared" si="7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</row>
    <row r="23" spans="1:20" ht="20.100000000000001" customHeight="1" x14ac:dyDescent="0.15">
      <c r="A23" s="22"/>
      <c r="B23" s="21">
        <f t="shared" si="4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5"/>
        <v>少年女子</v>
      </c>
      <c r="F23" s="21" t="str">
        <f t="shared" si="6"/>
        <v>強化</v>
      </c>
      <c r="G23" s="21">
        <f t="shared" si="7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</row>
    <row r="24" spans="1:20" ht="20.100000000000001" customHeight="1" x14ac:dyDescent="0.15">
      <c r="A24" s="22"/>
      <c r="B24" s="21">
        <f t="shared" si="4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5"/>
        <v>少年女子</v>
      </c>
      <c r="F24" s="21" t="str">
        <f t="shared" si="6"/>
        <v>強化</v>
      </c>
      <c r="G24" s="21">
        <f t="shared" si="7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</row>
    <row r="25" spans="1:20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少年女子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少年女子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少年女子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少年女子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少年女子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少年女子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少年女子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少年女子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.100000000000001" customHeight="1" x14ac:dyDescent="0.15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少年女子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.100000000000001" customHeight="1" x14ac:dyDescent="0.15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少年女子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.100000000000001" customHeight="1" x14ac:dyDescent="0.15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少年女子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.100000000000001" customHeight="1" x14ac:dyDescent="0.15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少年女子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.100000000000001" customHeight="1" x14ac:dyDescent="0.15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少年女子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.100000000000001" customHeight="1" x14ac:dyDescent="0.15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少年女子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.100000000000001" customHeight="1" x14ac:dyDescent="0.15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少年女子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.100000000000001" customHeight="1" x14ac:dyDescent="0.15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少年女子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.100000000000001" customHeight="1" x14ac:dyDescent="0.15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少年女子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.100000000000001" customHeight="1" x14ac:dyDescent="0.15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SUBTOTAL(109,テーブル145[経費])</f>
        <v>0</v>
      </c>
      <c r="S42" s="35">
        <f>SUBTOTAL(109,テーブル145[補助金])</f>
        <v>0</v>
      </c>
      <c r="T42" s="21"/>
    </row>
    <row r="43" spans="2:20" ht="20.100000000000001" customHeight="1" x14ac:dyDescent="0.15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.100000000000001" customHeight="1" x14ac:dyDescent="0.15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33" priority="2">
      <formula>NOT(ISERROR(A6))</formula>
    </cfRule>
  </conditionalFormatting>
  <conditionalFormatting sqref="B6:T41">
    <cfRule type="expression" dxfId="32" priority="4">
      <formula>#REF!="中止"</formula>
    </cfRule>
  </conditionalFormatting>
  <conditionalFormatting sqref="H6:T41">
    <cfRule type="expression" dxfId="31" priority="1">
      <formula>OR(MOD(SUBTOTAL(3,$B$6:$B6),10)&gt;5,MOD(SUBTOTAL(3,$B$6:$B6),10)=0)=TRUE</formula>
    </cfRule>
  </conditionalFormatting>
  <conditionalFormatting sqref="I2:P3">
    <cfRule type="containsBlanks" dxfId="30" priority="3">
      <formula>LEN(TRIM(I2))=0</formula>
    </cfRule>
  </conditionalFormatting>
  <dataValidations count="8">
    <dataValidation type="list" allowBlank="1" showInputMessage="1" showErrorMessage="1" prompt="プルダウンより選択" sqref="N3:P3" xr:uid="{83ABCE1E-C10A-4F85-9A71-91B0D0FE055C}">
      <formula1>"強化,育成,発掘"</formula1>
    </dataValidation>
    <dataValidation type="list" allowBlank="1" showInputMessage="1" showErrorMessage="1" prompt="プルダウンより選択" sqref="N2:P2" xr:uid="{DDD3C1D9-AD28-4C73-8E3C-900152CE62B7}">
      <formula1>"成年男子,成年女子,成年男女,男子,女子,少年男子,少年女子,少年男女"</formula1>
    </dataValidation>
    <dataValidation type="whole" allowBlank="1" showInputMessage="1" showErrorMessage="1" errorTitle="無効な値" error="1～12までの整数を入力してください。" sqref="H6:H41" xr:uid="{7626188E-84A1-4A05-8F96-5E635DD72E01}">
      <formula1>1</formula1>
      <formula2>12</formula2>
    </dataValidation>
    <dataValidation type="list" allowBlank="1" showInputMessage="1" sqref="I6:I41" xr:uid="{B9C5402F-46D8-43AD-B79C-7B38B54D83CE}">
      <formula1>"上旬,中旬,下旬,月間"</formula1>
    </dataValidation>
    <dataValidation type="list" allowBlank="1" showInputMessage="1" sqref="J6:J41" xr:uid="{0995B767-D237-43C2-ACC5-5DEDF0DA3C23}">
      <formula1>"①合宿,①練習会,②県外チーム招待,③トップコーチ招聘,④スポーツ教室,⑤指導者養成"</formula1>
    </dataValidation>
    <dataValidation type="whole" errorStyle="warning" allowBlank="1" showInputMessage="1" showErrorMessage="1" errorTitle="無効な値" error="数字のみを入力してください。" sqref="K6:P41" xr:uid="{4D21F7B2-5DC9-4825-91A9-032AC7FEAA7A}">
      <formula1>1</formula1>
      <formula2>999</formula2>
    </dataValidation>
    <dataValidation type="whole" errorStyle="warning" allowBlank="1" showInputMessage="1" showErrorMessage="1" error="金額（数字）を入力してください。" sqref="R6:S41" xr:uid="{7A166B8B-27D6-42BD-9020-507CB359C74D}">
      <formula1>0</formula1>
      <formula2>10000000</formula2>
    </dataValidation>
    <dataValidation imeMode="hiragana" allowBlank="1" showInputMessage="1" showErrorMessage="1" promptTitle="場所の入力" prompt="施設名等（都道府県名）で入力_x000a_例：県立総合体育館（広島）" sqref="Q6:Q41" xr:uid="{DAA19762-A7A9-4BE1-8503-80BB4AF13C8C}"/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8F9999D7-25DB-4D2F-808B-3E2ECD97A009}">
          <x14:formula1>
            <xm:f>リスト!$B$3:$B$50</xm:f>
          </x14:formula1>
          <xm:sqref>I2:L2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8DB2-FC8F-40D2-9478-6E5D483F6E81}">
  <sheetPr>
    <pageSetUpPr fitToPage="1"/>
  </sheetPr>
  <dimension ref="A1:W35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2.625" style="3" customWidth="1"/>
    <col min="22" max="22" width="14.125" customWidth="1"/>
    <col min="23" max="23" width="9.375" style="2" customWidth="1"/>
    <col min="25" max="26" width="16.5" bestFit="1" customWidth="1"/>
  </cols>
  <sheetData>
    <row r="1" spans="1:23" ht="30" customHeight="1" thickBot="1" x14ac:dyDescent="0.2">
      <c r="B1" s="15"/>
      <c r="C1" s="15"/>
      <c r="D1" s="15"/>
      <c r="E1" s="15"/>
      <c r="F1" s="15"/>
      <c r="G1" s="15"/>
    </row>
    <row r="2" spans="1:23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164</v>
      </c>
      <c r="O2" s="52"/>
      <c r="P2" s="53"/>
      <c r="S2" s="5"/>
      <c r="T2" s="7"/>
      <c r="U2" s="5"/>
      <c r="V2" s="14"/>
    </row>
    <row r="3" spans="1:23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163</v>
      </c>
      <c r="O3" s="52"/>
      <c r="P3" s="53"/>
      <c r="Q3" s="5"/>
      <c r="R3" s="5"/>
      <c r="S3" s="5"/>
      <c r="T3" s="7"/>
      <c r="U3" s="5"/>
      <c r="V3" s="14"/>
    </row>
    <row r="4" spans="1:23" ht="14.1" customHeight="1" x14ac:dyDescent="0.15"/>
    <row r="5" spans="1:23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.100000000000001" customHeight="1" x14ac:dyDescent="0.15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少年男女</v>
      </c>
      <c r="F6" s="21" t="str">
        <f t="shared" ref="F6:F32" si="2">$N$3</f>
        <v>育成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少年男女</v>
      </c>
      <c r="F7" s="21" t="str">
        <f t="shared" si="2"/>
        <v>育成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少年男女</v>
      </c>
      <c r="F8" s="21" t="str">
        <f t="shared" si="2"/>
        <v>育成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少年男女</v>
      </c>
      <c r="F9" s="21" t="str">
        <f t="shared" si="2"/>
        <v>育成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少年男女</v>
      </c>
      <c r="F10" s="21" t="str">
        <f t="shared" si="2"/>
        <v>育成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少年男女</v>
      </c>
      <c r="F11" s="21" t="str">
        <f t="shared" si="2"/>
        <v>育成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少年男女</v>
      </c>
      <c r="F12" s="21" t="str">
        <f t="shared" si="2"/>
        <v>育成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少年男女</v>
      </c>
      <c r="F13" s="21" t="str">
        <f t="shared" si="2"/>
        <v>育成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少年男女</v>
      </c>
      <c r="F14" s="21" t="str">
        <f t="shared" si="2"/>
        <v>育成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少年男女</v>
      </c>
      <c r="F15" s="21" t="str">
        <f t="shared" si="2"/>
        <v>育成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.100000000000001" customHeight="1" x14ac:dyDescent="0.15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少年男女</v>
      </c>
      <c r="F16" s="21" t="str">
        <f t="shared" si="2"/>
        <v>育成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.100000000000001" customHeight="1" x14ac:dyDescent="0.15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少年男女</v>
      </c>
      <c r="F17" s="21" t="str">
        <f t="shared" si="2"/>
        <v>育成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.100000000000001" customHeight="1" x14ac:dyDescent="0.15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少年男女</v>
      </c>
      <c r="F18" s="21" t="str">
        <f t="shared" si="2"/>
        <v>育成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.100000000000001" customHeight="1" x14ac:dyDescent="0.15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少年男女</v>
      </c>
      <c r="F19" s="21" t="str">
        <f t="shared" si="2"/>
        <v>育成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.100000000000001" customHeight="1" x14ac:dyDescent="0.15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少年男女</v>
      </c>
      <c r="F20" s="21" t="str">
        <f t="shared" si="2"/>
        <v>育成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.100000000000001" customHeight="1" x14ac:dyDescent="0.15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少年男女</v>
      </c>
      <c r="F21" s="21" t="str">
        <f t="shared" si="2"/>
        <v>育成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.100000000000001" customHeight="1" x14ac:dyDescent="0.15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少年男女</v>
      </c>
      <c r="F22" s="21" t="str">
        <f t="shared" si="2"/>
        <v>育成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.100000000000001" customHeight="1" x14ac:dyDescent="0.15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少年男女</v>
      </c>
      <c r="F23" s="21" t="str">
        <f t="shared" si="2"/>
        <v>育成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.100000000000001" customHeight="1" x14ac:dyDescent="0.15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少年男女</v>
      </c>
      <c r="F24" s="21" t="str">
        <f t="shared" si="2"/>
        <v>育成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少年男女</v>
      </c>
      <c r="F25" s="21" t="str">
        <f t="shared" si="2"/>
        <v>育成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少年男女</v>
      </c>
      <c r="F26" s="21" t="str">
        <f t="shared" si="2"/>
        <v>育成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少年男女</v>
      </c>
      <c r="F27" s="21" t="str">
        <f t="shared" si="2"/>
        <v>育成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少年男女</v>
      </c>
      <c r="F28" s="21" t="str">
        <f t="shared" si="2"/>
        <v>育成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少年男女</v>
      </c>
      <c r="F29" s="21" t="str">
        <f t="shared" si="2"/>
        <v>育成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少年男女</v>
      </c>
      <c r="F30" s="21" t="str">
        <f t="shared" si="2"/>
        <v>育成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少年男女</v>
      </c>
      <c r="F31" s="21" t="str">
        <f t="shared" si="2"/>
        <v>育成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少年男女</v>
      </c>
      <c r="F32" s="21" t="str">
        <f t="shared" si="2"/>
        <v>育成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.100000000000001" customHeight="1" x14ac:dyDescent="0.15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SUBTOTAL(109,テーブル1278[経費])</f>
        <v>0</v>
      </c>
      <c r="S33" s="35">
        <f>SUBTOTAL(109,テーブル1278[補助金])</f>
        <v>0</v>
      </c>
      <c r="T33" s="21"/>
      <c r="U33" s="21"/>
    </row>
    <row r="34" spans="2:21" ht="20.100000000000001" customHeight="1" x14ac:dyDescent="0.15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.100000000000001" customHeight="1" x14ac:dyDescent="0.15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29" priority="3">
      <formula>NOT(ISERROR(A6))</formula>
    </cfRule>
  </conditionalFormatting>
  <conditionalFormatting sqref="B6:U32">
    <cfRule type="expression" dxfId="28" priority="5">
      <formula>$U6="中止"</formula>
    </cfRule>
  </conditionalFormatting>
  <conditionalFormatting sqref="H6:T32">
    <cfRule type="expression" dxfId="27" priority="2">
      <formula>OR(MOD(SUBTOTAL(3,$B$6:$B6),10)&gt;5,MOD(SUBTOTAL(3,$B$6:$B6),10)=0)=TRUE</formula>
    </cfRule>
  </conditionalFormatting>
  <conditionalFormatting sqref="I2:P3">
    <cfRule type="containsBlanks" dxfId="26" priority="4">
      <formula>LEN(TRIM(I2))=0</formula>
    </cfRule>
  </conditionalFormatting>
  <conditionalFormatting sqref="U6:U32">
    <cfRule type="expression" dxfId="25" priority="1">
      <formula>AND(OR($N$3="育成",$N$3="発掘"),$H6&lt;&gt;"")</formula>
    </cfRule>
  </conditionalFormatting>
  <dataValidations count="9">
    <dataValidation imeMode="hiragana" allowBlank="1" showInputMessage="1" showErrorMessage="1" promptTitle="場所の入力" prompt="施設名等（都道府県名）で入力_x000a_例：県立総合体育館（広島）" sqref="Q6:Q32" xr:uid="{29FE3B10-5FC4-4672-B772-776485EA793D}"/>
    <dataValidation type="whole" errorStyle="warning" allowBlank="1" showInputMessage="1" showErrorMessage="1" error="金額（数字）を入力してください。" sqref="R6:S32" xr:uid="{87C96F0B-5C0B-4C45-97B5-99C1B15B7101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32" xr:uid="{F8D6C3EB-CF17-4416-B88A-EFBE35EC21FA}">
      <formula1>1</formula1>
      <formula2>999</formula2>
    </dataValidation>
    <dataValidation type="list" allowBlank="1" showInputMessage="1" sqref="J6:J32" xr:uid="{B90C0950-D3FF-4B94-BE36-313BEF12D9AF}">
      <formula1>"①合宿,①練習会,②県外チーム招待,③トップコーチ招聘,④スポーツ教室,⑤指導者養成"</formula1>
    </dataValidation>
    <dataValidation type="list" allowBlank="1" showInputMessage="1" sqref="I6:I32" xr:uid="{E95E96C6-04E5-4B67-8FD9-3FA9BEED2061}">
      <formula1>"上旬,中旬,下旬,月間"</formula1>
    </dataValidation>
    <dataValidation type="whole" allowBlank="1" showInputMessage="1" showErrorMessage="1" errorTitle="無効な値" error="1～12までの整数を入力してください。" sqref="H6:H32" xr:uid="{BE17A343-966F-45A7-9B53-D6E1551FD464}">
      <formula1>1</formula1>
      <formula2>12</formula2>
    </dataValidation>
    <dataValidation type="list" imeMode="hiragana" allowBlank="1" sqref="U6:U32" xr:uid="{97A706B5-4FBA-434F-A071-0A213EA26545}">
      <formula1>"高校生,中学生,小学生,中・高,小・中,小・中・高"</formula1>
    </dataValidation>
    <dataValidation type="list" allowBlank="1" showInputMessage="1" showErrorMessage="1" prompt="プルダウンより選択" sqref="N2:P2" xr:uid="{EAD20CDE-FBFC-4FA9-B22F-B815D88A0E87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29BD325C-4F9B-4788-ADA3-BD5999D31801}">
      <formula1>"強化,育成,発掘"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E25F73F0-453D-4C6B-93FB-3CC8F794B93F}">
          <x14:formula1>
            <xm:f>リスト!$B$3:$B$50</xm:f>
          </x14:formula1>
          <xm:sqref>I2:L2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99D6-AF38-43A4-BE2F-99BDC65904B3}">
  <sheetPr>
    <pageSetUpPr fitToPage="1"/>
  </sheetPr>
  <dimension ref="A1:W35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2.625" style="3" customWidth="1"/>
    <col min="22" max="22" width="14.125" customWidth="1"/>
    <col min="23" max="23" width="9.375" style="2" customWidth="1"/>
    <col min="25" max="26" width="16.5" bestFit="1" customWidth="1"/>
  </cols>
  <sheetData>
    <row r="1" spans="1:23" ht="30" customHeight="1" thickBot="1" x14ac:dyDescent="0.2">
      <c r="B1" s="15"/>
      <c r="C1" s="15"/>
      <c r="D1" s="15"/>
      <c r="E1" s="15"/>
      <c r="F1" s="15"/>
      <c r="G1" s="15"/>
    </row>
    <row r="2" spans="1:23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168</v>
      </c>
      <c r="O2" s="52"/>
      <c r="P2" s="53"/>
      <c r="S2" s="5"/>
      <c r="T2" s="7"/>
      <c r="U2" s="5"/>
      <c r="V2" s="14"/>
    </row>
    <row r="3" spans="1:23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163</v>
      </c>
      <c r="O3" s="52"/>
      <c r="P3" s="53"/>
      <c r="Q3" s="5"/>
      <c r="R3" s="5"/>
      <c r="S3" s="5"/>
      <c r="T3" s="7"/>
      <c r="U3" s="5"/>
      <c r="V3" s="14"/>
    </row>
    <row r="4" spans="1:23" ht="14.1" customHeight="1" x14ac:dyDescent="0.15"/>
    <row r="5" spans="1:23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.100000000000001" customHeight="1" x14ac:dyDescent="0.15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少年男子</v>
      </c>
      <c r="F6" s="21" t="str">
        <f t="shared" ref="F6:F32" si="2">$N$3</f>
        <v>育成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少年男子</v>
      </c>
      <c r="F7" s="21" t="str">
        <f t="shared" si="2"/>
        <v>育成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少年男子</v>
      </c>
      <c r="F8" s="21" t="str">
        <f t="shared" si="2"/>
        <v>育成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少年男子</v>
      </c>
      <c r="F9" s="21" t="str">
        <f t="shared" si="2"/>
        <v>育成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少年男子</v>
      </c>
      <c r="F10" s="21" t="str">
        <f t="shared" si="2"/>
        <v>育成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少年男子</v>
      </c>
      <c r="F11" s="21" t="str">
        <f t="shared" si="2"/>
        <v>育成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少年男子</v>
      </c>
      <c r="F12" s="21" t="str">
        <f t="shared" si="2"/>
        <v>育成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少年男子</v>
      </c>
      <c r="F13" s="21" t="str">
        <f t="shared" si="2"/>
        <v>育成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少年男子</v>
      </c>
      <c r="F14" s="21" t="str">
        <f t="shared" si="2"/>
        <v>育成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少年男子</v>
      </c>
      <c r="F15" s="21" t="str">
        <f t="shared" si="2"/>
        <v>育成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.100000000000001" customHeight="1" x14ac:dyDescent="0.15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少年男子</v>
      </c>
      <c r="F16" s="21" t="str">
        <f t="shared" si="2"/>
        <v>育成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.100000000000001" customHeight="1" x14ac:dyDescent="0.15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少年男子</v>
      </c>
      <c r="F17" s="21" t="str">
        <f t="shared" si="2"/>
        <v>育成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.100000000000001" customHeight="1" x14ac:dyDescent="0.15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少年男子</v>
      </c>
      <c r="F18" s="21" t="str">
        <f t="shared" si="2"/>
        <v>育成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.100000000000001" customHeight="1" x14ac:dyDescent="0.15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少年男子</v>
      </c>
      <c r="F19" s="21" t="str">
        <f t="shared" si="2"/>
        <v>育成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.100000000000001" customHeight="1" x14ac:dyDescent="0.15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少年男子</v>
      </c>
      <c r="F20" s="21" t="str">
        <f t="shared" si="2"/>
        <v>育成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.100000000000001" customHeight="1" x14ac:dyDescent="0.15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少年男子</v>
      </c>
      <c r="F21" s="21" t="str">
        <f t="shared" si="2"/>
        <v>育成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.100000000000001" customHeight="1" x14ac:dyDescent="0.15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少年男子</v>
      </c>
      <c r="F22" s="21" t="str">
        <f t="shared" si="2"/>
        <v>育成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.100000000000001" customHeight="1" x14ac:dyDescent="0.15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少年男子</v>
      </c>
      <c r="F23" s="21" t="str">
        <f t="shared" si="2"/>
        <v>育成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.100000000000001" customHeight="1" x14ac:dyDescent="0.15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少年男子</v>
      </c>
      <c r="F24" s="21" t="str">
        <f t="shared" si="2"/>
        <v>育成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少年男子</v>
      </c>
      <c r="F25" s="21" t="str">
        <f t="shared" si="2"/>
        <v>育成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少年男子</v>
      </c>
      <c r="F26" s="21" t="str">
        <f t="shared" si="2"/>
        <v>育成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少年男子</v>
      </c>
      <c r="F27" s="21" t="str">
        <f t="shared" si="2"/>
        <v>育成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少年男子</v>
      </c>
      <c r="F28" s="21" t="str">
        <f t="shared" si="2"/>
        <v>育成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少年男子</v>
      </c>
      <c r="F29" s="21" t="str">
        <f t="shared" si="2"/>
        <v>育成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少年男子</v>
      </c>
      <c r="F30" s="21" t="str">
        <f t="shared" si="2"/>
        <v>育成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少年男子</v>
      </c>
      <c r="F31" s="21" t="str">
        <f t="shared" si="2"/>
        <v>育成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少年男子</v>
      </c>
      <c r="F32" s="21" t="str">
        <f t="shared" si="2"/>
        <v>育成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.100000000000001" customHeight="1" x14ac:dyDescent="0.15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SUBTOTAL(109,テーブル12[経費])</f>
        <v>0</v>
      </c>
      <c r="S33" s="35">
        <f>SUBTOTAL(109,テーブル12[補助金])</f>
        <v>0</v>
      </c>
      <c r="T33" s="21"/>
      <c r="U33" s="21"/>
    </row>
    <row r="34" spans="2:21" ht="20.100000000000001" customHeight="1" x14ac:dyDescent="0.15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.100000000000001" customHeight="1" x14ac:dyDescent="0.15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24" priority="3">
      <formula>NOT(ISERROR(A6))</formula>
    </cfRule>
  </conditionalFormatting>
  <conditionalFormatting sqref="B6:U32">
    <cfRule type="expression" dxfId="23" priority="5">
      <formula>$U6="中止"</formula>
    </cfRule>
  </conditionalFormatting>
  <conditionalFormatting sqref="H6:T32">
    <cfRule type="expression" dxfId="22" priority="2">
      <formula>OR(MOD(SUBTOTAL(3,$B$6:$B6),10)&gt;5,MOD(SUBTOTAL(3,$B$6:$B6),10)=0)=TRUE</formula>
    </cfRule>
  </conditionalFormatting>
  <conditionalFormatting sqref="I2:P3">
    <cfRule type="containsBlanks" dxfId="21" priority="4">
      <formula>LEN(TRIM(I2))=0</formula>
    </cfRule>
  </conditionalFormatting>
  <conditionalFormatting sqref="U6:U32">
    <cfRule type="expression" dxfId="20" priority="1">
      <formula>AND(OR($N$3="育成",$N$3="発掘"),$H6&lt;&gt;"")</formula>
    </cfRule>
  </conditionalFormatting>
  <dataValidations count="9">
    <dataValidation imeMode="hiragana" allowBlank="1" showInputMessage="1" showErrorMessage="1" promptTitle="場所の入力" prompt="施設名等（都道府県名）で入力_x000a_例：県立総合体育館（広島）" sqref="Q6:Q32" xr:uid="{0BDFF0A6-1366-4F4A-9D82-B1CF1FCCF495}"/>
    <dataValidation type="whole" errorStyle="warning" allowBlank="1" showInputMessage="1" showErrorMessage="1" error="金額（数字）を入力してください。" sqref="R6:S32" xr:uid="{2848479D-DDF1-4764-91E2-40DE2AB8EE65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32" xr:uid="{27AC41F5-B684-4888-A093-996BA8437DBE}">
      <formula1>1</formula1>
      <formula2>999</formula2>
    </dataValidation>
    <dataValidation type="list" allowBlank="1" showInputMessage="1" sqref="J6:J32" xr:uid="{096A5DB9-27E7-4649-8054-60C5B4D231CF}">
      <formula1>"①合宿,①練習会,②県外チーム招待,③トップコーチ招聘,④スポーツ教室,⑤指導者養成"</formula1>
    </dataValidation>
    <dataValidation type="list" allowBlank="1" showInputMessage="1" sqref="I6:I32" xr:uid="{E3C3E298-4AAC-430C-A9CD-3160665C7C3C}">
      <formula1>"上旬,中旬,下旬,月間"</formula1>
    </dataValidation>
    <dataValidation type="whole" allowBlank="1" showInputMessage="1" showErrorMessage="1" errorTitle="無効な値" error="1～12までの整数を入力してください。" sqref="H6:H32" xr:uid="{F88A8B60-CA4C-402F-ACB5-A6932154697E}">
      <formula1>1</formula1>
      <formula2>12</formula2>
    </dataValidation>
    <dataValidation type="list" imeMode="hiragana" allowBlank="1" sqref="U6:U32" xr:uid="{C839FFE3-FFEE-468F-824E-E48F4C7E3756}">
      <formula1>"高校生,中学生,小学生,中・高,小・中,小・中・高"</formula1>
    </dataValidation>
    <dataValidation type="list" allowBlank="1" showInputMessage="1" showErrorMessage="1" prompt="プルダウンより選択" sqref="N2:P2" xr:uid="{CB9994D6-2777-49F7-8D38-2FFA164E6017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B5555680-4ED6-4FA6-8901-94CE335D0F0A}">
      <formula1>"強化,育成,発掘"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2D60015E-4626-4523-9557-47C63738EE30}">
          <x14:formula1>
            <xm:f>リスト!$B$3:$B$50</xm:f>
          </x14:formula1>
          <xm:sqref>I2:L2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1FEF-D45B-4AAC-A6EA-1325ADC32DD4}">
  <sheetPr>
    <pageSetUpPr fitToPage="1"/>
  </sheetPr>
  <dimension ref="A1:W35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2.625" style="3" customWidth="1"/>
    <col min="22" max="22" width="14.125" customWidth="1"/>
    <col min="23" max="23" width="9.375" style="2" customWidth="1"/>
    <col min="25" max="26" width="16.5" bestFit="1" customWidth="1"/>
  </cols>
  <sheetData>
    <row r="1" spans="1:23" ht="30" customHeight="1" thickBot="1" x14ac:dyDescent="0.2">
      <c r="B1" s="15"/>
      <c r="C1" s="15"/>
      <c r="D1" s="15"/>
      <c r="E1" s="15"/>
      <c r="F1" s="15"/>
      <c r="G1" s="15"/>
    </row>
    <row r="2" spans="1:23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167</v>
      </c>
      <c r="O2" s="52"/>
      <c r="P2" s="53"/>
      <c r="S2" s="5"/>
      <c r="T2" s="7"/>
      <c r="U2" s="5"/>
      <c r="V2" s="14"/>
    </row>
    <row r="3" spans="1:23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163</v>
      </c>
      <c r="O3" s="52"/>
      <c r="P3" s="53"/>
      <c r="Q3" s="5"/>
      <c r="R3" s="5"/>
      <c r="S3" s="5"/>
      <c r="T3" s="7"/>
      <c r="U3" s="5"/>
      <c r="V3" s="14"/>
    </row>
    <row r="4" spans="1:23" ht="14.1" customHeight="1" x14ac:dyDescent="0.15"/>
    <row r="5" spans="1:23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.100000000000001" customHeight="1" x14ac:dyDescent="0.15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少年女子</v>
      </c>
      <c r="F6" s="21" t="str">
        <f t="shared" ref="F6:F32" si="2">$N$3</f>
        <v>育成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少年女子</v>
      </c>
      <c r="F7" s="21" t="str">
        <f t="shared" si="2"/>
        <v>育成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少年女子</v>
      </c>
      <c r="F8" s="21" t="str">
        <f t="shared" si="2"/>
        <v>育成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少年女子</v>
      </c>
      <c r="F9" s="21" t="str">
        <f t="shared" si="2"/>
        <v>育成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少年女子</v>
      </c>
      <c r="F10" s="21" t="str">
        <f t="shared" si="2"/>
        <v>育成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少年女子</v>
      </c>
      <c r="F11" s="21" t="str">
        <f t="shared" si="2"/>
        <v>育成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少年女子</v>
      </c>
      <c r="F12" s="21" t="str">
        <f t="shared" si="2"/>
        <v>育成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少年女子</v>
      </c>
      <c r="F13" s="21" t="str">
        <f t="shared" si="2"/>
        <v>育成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少年女子</v>
      </c>
      <c r="F14" s="21" t="str">
        <f t="shared" si="2"/>
        <v>育成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少年女子</v>
      </c>
      <c r="F15" s="21" t="str">
        <f t="shared" si="2"/>
        <v>育成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.100000000000001" customHeight="1" x14ac:dyDescent="0.15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少年女子</v>
      </c>
      <c r="F16" s="21" t="str">
        <f t="shared" si="2"/>
        <v>育成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.100000000000001" customHeight="1" x14ac:dyDescent="0.15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少年女子</v>
      </c>
      <c r="F17" s="21" t="str">
        <f t="shared" si="2"/>
        <v>育成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.100000000000001" customHeight="1" x14ac:dyDescent="0.15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少年女子</v>
      </c>
      <c r="F18" s="21" t="str">
        <f t="shared" si="2"/>
        <v>育成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.100000000000001" customHeight="1" x14ac:dyDescent="0.15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少年女子</v>
      </c>
      <c r="F19" s="21" t="str">
        <f t="shared" si="2"/>
        <v>育成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.100000000000001" customHeight="1" x14ac:dyDescent="0.15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少年女子</v>
      </c>
      <c r="F20" s="21" t="str">
        <f t="shared" si="2"/>
        <v>育成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.100000000000001" customHeight="1" x14ac:dyDescent="0.15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少年女子</v>
      </c>
      <c r="F21" s="21" t="str">
        <f t="shared" si="2"/>
        <v>育成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.100000000000001" customHeight="1" x14ac:dyDescent="0.15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少年女子</v>
      </c>
      <c r="F22" s="21" t="str">
        <f t="shared" si="2"/>
        <v>育成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.100000000000001" customHeight="1" x14ac:dyDescent="0.15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少年女子</v>
      </c>
      <c r="F23" s="21" t="str">
        <f t="shared" si="2"/>
        <v>育成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.100000000000001" customHeight="1" x14ac:dyDescent="0.15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少年女子</v>
      </c>
      <c r="F24" s="21" t="str">
        <f t="shared" si="2"/>
        <v>育成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少年女子</v>
      </c>
      <c r="F25" s="21" t="str">
        <f t="shared" si="2"/>
        <v>育成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少年女子</v>
      </c>
      <c r="F26" s="21" t="str">
        <f t="shared" si="2"/>
        <v>育成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少年女子</v>
      </c>
      <c r="F27" s="21" t="str">
        <f t="shared" si="2"/>
        <v>育成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少年女子</v>
      </c>
      <c r="F28" s="21" t="str">
        <f t="shared" si="2"/>
        <v>育成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少年女子</v>
      </c>
      <c r="F29" s="21" t="str">
        <f t="shared" si="2"/>
        <v>育成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少年女子</v>
      </c>
      <c r="F30" s="21" t="str">
        <f t="shared" si="2"/>
        <v>育成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少年女子</v>
      </c>
      <c r="F31" s="21" t="str">
        <f t="shared" si="2"/>
        <v>育成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少年女子</v>
      </c>
      <c r="F32" s="21" t="str">
        <f t="shared" si="2"/>
        <v>育成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.100000000000001" customHeight="1" x14ac:dyDescent="0.15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SUBTOTAL(109,テーブル127[経費])</f>
        <v>0</v>
      </c>
      <c r="S33" s="35">
        <f>SUBTOTAL(109,テーブル127[補助金])</f>
        <v>0</v>
      </c>
      <c r="T33" s="21"/>
      <c r="U33" s="21"/>
    </row>
    <row r="34" spans="2:21" ht="20.100000000000001" customHeight="1" x14ac:dyDescent="0.15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.100000000000001" customHeight="1" x14ac:dyDescent="0.15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19" priority="3">
      <formula>NOT(ISERROR(A6))</formula>
    </cfRule>
  </conditionalFormatting>
  <conditionalFormatting sqref="B6:U32">
    <cfRule type="expression" dxfId="18" priority="5">
      <formula>$U6="中止"</formula>
    </cfRule>
  </conditionalFormatting>
  <conditionalFormatting sqref="H6:T32">
    <cfRule type="expression" dxfId="17" priority="2">
      <formula>OR(MOD(SUBTOTAL(3,$B$6:$B6),10)&gt;5,MOD(SUBTOTAL(3,$B$6:$B6),10)=0)=TRUE</formula>
    </cfRule>
  </conditionalFormatting>
  <conditionalFormatting sqref="I2:P3">
    <cfRule type="containsBlanks" dxfId="16" priority="4">
      <formula>LEN(TRIM(I2))=0</formula>
    </cfRule>
  </conditionalFormatting>
  <conditionalFormatting sqref="U6:U32">
    <cfRule type="expression" dxfId="15" priority="1">
      <formula>AND(OR($N$3="育成",$N$3="発掘"),$H6&lt;&gt;"")</formula>
    </cfRule>
  </conditionalFormatting>
  <dataValidations count="9">
    <dataValidation type="list" allowBlank="1" showInputMessage="1" showErrorMessage="1" prompt="プルダウンより選択" sqref="N3:P3" xr:uid="{BE7979C6-94C1-43EA-BBE4-CA682043384A}">
      <formula1>"強化,育成,発掘"</formula1>
    </dataValidation>
    <dataValidation type="list" allowBlank="1" showInputMessage="1" showErrorMessage="1" prompt="プルダウンより選択" sqref="N2:P2" xr:uid="{38BBBA54-9B8C-4A24-90C3-C78DA4E914B8}">
      <formula1>"成年男子,成年女子,成年男女,男子,女子,少年男子,少年女子,少年男女"</formula1>
    </dataValidation>
    <dataValidation type="list" imeMode="hiragana" allowBlank="1" sqref="U6:U32" xr:uid="{E8C67B46-EBF5-49EA-B4B5-9A28DB7BAC2A}">
      <formula1>"高校生,中学生,小学生,中・高,小・中,小・中・高"</formula1>
    </dataValidation>
    <dataValidation type="whole" allowBlank="1" showInputMessage="1" showErrorMessage="1" errorTitle="無効な値" error="1～12までの整数を入力してください。" sqref="H6:H32" xr:uid="{0A4A60E4-F05B-4F60-9F74-ECB3E309499F}">
      <formula1>1</formula1>
      <formula2>12</formula2>
    </dataValidation>
    <dataValidation type="list" allowBlank="1" showInputMessage="1" sqref="I6:I32" xr:uid="{8487C8BE-D317-441C-A8C6-60CF0989B860}">
      <formula1>"上旬,中旬,下旬,月間"</formula1>
    </dataValidation>
    <dataValidation type="list" allowBlank="1" showInputMessage="1" sqref="J6:J32" xr:uid="{B50D468B-C508-4289-B873-CF631B47C81E}">
      <formula1>"①合宿,①練習会,②県外チーム招待,③トップコーチ招聘,④スポーツ教室,⑤指導者養成"</formula1>
    </dataValidation>
    <dataValidation type="whole" errorStyle="warning" allowBlank="1" showInputMessage="1" showErrorMessage="1" errorTitle="無効な値" error="数字のみを入力してください。" sqref="K6:P32" xr:uid="{8BF8DFFC-EB1C-46C2-997E-742A484F18CA}">
      <formula1>1</formula1>
      <formula2>999</formula2>
    </dataValidation>
    <dataValidation type="whole" errorStyle="warning" allowBlank="1" showInputMessage="1" showErrorMessage="1" error="金額（数字）を入力してください。" sqref="R6:S32" xr:uid="{2BCAFD1B-2FB6-4C2F-A829-62136111AAB8}">
      <formula1>0</formula1>
      <formula2>10000000</formula2>
    </dataValidation>
    <dataValidation imeMode="hiragana" allowBlank="1" showInputMessage="1" showErrorMessage="1" promptTitle="場所の入力" prompt="施設名等（都道府県名）で入力_x000a_例：県立総合体育館（広島）" sqref="Q6:Q32" xr:uid="{FDE6E401-85F0-4331-95E6-10B33A3E9984}"/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455790F7-8662-40F2-8D51-8FDE538F5B08}">
          <x14:formula1>
            <xm:f>リスト!$B$3:$B$50</xm:f>
          </x14:formula1>
          <xm:sqref>I2:L2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8EA9-AE56-4A48-BBC0-F34A1C6625F6}">
  <sheetPr>
    <pageSetUpPr fitToPage="1"/>
  </sheetPr>
  <dimension ref="A1:W35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2.625" style="3" customWidth="1"/>
    <col min="22" max="22" width="14.125" customWidth="1"/>
    <col min="23" max="23" width="9.375" style="2" customWidth="1"/>
    <col min="25" max="26" width="16.5" bestFit="1" customWidth="1"/>
  </cols>
  <sheetData>
    <row r="1" spans="1:23" ht="30" customHeight="1" thickBot="1" x14ac:dyDescent="0.2">
      <c r="B1" s="15"/>
      <c r="C1" s="15"/>
      <c r="D1" s="15"/>
      <c r="E1" s="15"/>
      <c r="F1" s="15"/>
      <c r="G1" s="15"/>
    </row>
    <row r="2" spans="1:23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164</v>
      </c>
      <c r="O2" s="52"/>
      <c r="P2" s="53"/>
      <c r="S2" s="5"/>
      <c r="T2" s="7"/>
      <c r="U2" s="5"/>
      <c r="V2" s="14"/>
    </row>
    <row r="3" spans="1:23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165</v>
      </c>
      <c r="O3" s="52"/>
      <c r="P3" s="53"/>
      <c r="Q3" s="5"/>
      <c r="R3" s="5"/>
      <c r="S3" s="5"/>
      <c r="T3" s="7"/>
      <c r="U3" s="5"/>
      <c r="V3" s="14"/>
    </row>
    <row r="4" spans="1:23" ht="14.1" customHeight="1" x14ac:dyDescent="0.15"/>
    <row r="5" spans="1:23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.100000000000001" customHeight="1" x14ac:dyDescent="0.15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少年男女</v>
      </c>
      <c r="F6" s="21" t="str">
        <f t="shared" ref="F6:F32" si="2">$N$3</f>
        <v>発掘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少年男女</v>
      </c>
      <c r="F7" s="21" t="str">
        <f t="shared" si="2"/>
        <v>発掘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少年男女</v>
      </c>
      <c r="F8" s="21" t="str">
        <f t="shared" si="2"/>
        <v>発掘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少年男女</v>
      </c>
      <c r="F9" s="21" t="str">
        <f t="shared" si="2"/>
        <v>発掘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少年男女</v>
      </c>
      <c r="F10" s="21" t="str">
        <f t="shared" si="2"/>
        <v>発掘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少年男女</v>
      </c>
      <c r="F11" s="21" t="str">
        <f t="shared" si="2"/>
        <v>発掘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少年男女</v>
      </c>
      <c r="F12" s="21" t="str">
        <f t="shared" si="2"/>
        <v>発掘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少年男女</v>
      </c>
      <c r="F13" s="21" t="str">
        <f t="shared" si="2"/>
        <v>発掘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少年男女</v>
      </c>
      <c r="F14" s="21" t="str">
        <f t="shared" si="2"/>
        <v>発掘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少年男女</v>
      </c>
      <c r="F15" s="21" t="str">
        <f t="shared" si="2"/>
        <v>発掘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.100000000000001" customHeight="1" x14ac:dyDescent="0.15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少年男女</v>
      </c>
      <c r="F16" s="21" t="str">
        <f t="shared" si="2"/>
        <v>発掘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.100000000000001" customHeight="1" x14ac:dyDescent="0.15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少年男女</v>
      </c>
      <c r="F17" s="21" t="str">
        <f t="shared" si="2"/>
        <v>発掘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.100000000000001" customHeight="1" x14ac:dyDescent="0.15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少年男女</v>
      </c>
      <c r="F18" s="21" t="str">
        <f t="shared" si="2"/>
        <v>発掘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.100000000000001" customHeight="1" x14ac:dyDescent="0.15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少年男女</v>
      </c>
      <c r="F19" s="21" t="str">
        <f t="shared" si="2"/>
        <v>発掘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.100000000000001" customHeight="1" x14ac:dyDescent="0.15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少年男女</v>
      </c>
      <c r="F20" s="21" t="str">
        <f t="shared" si="2"/>
        <v>発掘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.100000000000001" customHeight="1" x14ac:dyDescent="0.15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少年男女</v>
      </c>
      <c r="F21" s="21" t="str">
        <f t="shared" si="2"/>
        <v>発掘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.100000000000001" customHeight="1" x14ac:dyDescent="0.15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少年男女</v>
      </c>
      <c r="F22" s="21" t="str">
        <f t="shared" si="2"/>
        <v>発掘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.100000000000001" customHeight="1" x14ac:dyDescent="0.15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少年男女</v>
      </c>
      <c r="F23" s="21" t="str">
        <f t="shared" si="2"/>
        <v>発掘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.100000000000001" customHeight="1" x14ac:dyDescent="0.15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少年男女</v>
      </c>
      <c r="F24" s="21" t="str">
        <f t="shared" si="2"/>
        <v>発掘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少年男女</v>
      </c>
      <c r="F25" s="21" t="str">
        <f t="shared" si="2"/>
        <v>発掘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少年男女</v>
      </c>
      <c r="F26" s="21" t="str">
        <f t="shared" si="2"/>
        <v>発掘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少年男女</v>
      </c>
      <c r="F27" s="21" t="str">
        <f t="shared" si="2"/>
        <v>発掘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少年男女</v>
      </c>
      <c r="F28" s="21" t="str">
        <f t="shared" si="2"/>
        <v>発掘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少年男女</v>
      </c>
      <c r="F29" s="21" t="str">
        <f t="shared" si="2"/>
        <v>発掘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少年男女</v>
      </c>
      <c r="F30" s="21" t="str">
        <f t="shared" si="2"/>
        <v>発掘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少年男女</v>
      </c>
      <c r="F31" s="21" t="str">
        <f t="shared" si="2"/>
        <v>発掘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少年男女</v>
      </c>
      <c r="F32" s="21" t="str">
        <f t="shared" si="2"/>
        <v>発掘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.100000000000001" customHeight="1" x14ac:dyDescent="0.15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SUBTOTAL(109,テーブル12311[経費])</f>
        <v>0</v>
      </c>
      <c r="S33" s="35">
        <f>SUBTOTAL(109,テーブル12311[補助金])</f>
        <v>0</v>
      </c>
      <c r="T33" s="21"/>
      <c r="U33" s="21"/>
    </row>
    <row r="34" spans="2:21" ht="20.100000000000001" customHeight="1" x14ac:dyDescent="0.15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.100000000000001" customHeight="1" x14ac:dyDescent="0.15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14" priority="3">
      <formula>NOT(ISERROR(A6))</formula>
    </cfRule>
  </conditionalFormatting>
  <conditionalFormatting sqref="B6:U32">
    <cfRule type="expression" dxfId="13" priority="5">
      <formula>$U6="中止"</formula>
    </cfRule>
  </conditionalFormatting>
  <conditionalFormatting sqref="H6:T32">
    <cfRule type="expression" dxfId="12" priority="2">
      <formula>OR(MOD(SUBTOTAL(3,$B$6:$B6),10)&gt;5,MOD(SUBTOTAL(3,$B$6:$B6),10)=0)=TRUE</formula>
    </cfRule>
  </conditionalFormatting>
  <conditionalFormatting sqref="I2:P3">
    <cfRule type="containsBlanks" dxfId="11" priority="4">
      <formula>LEN(TRIM(I2))=0</formula>
    </cfRule>
  </conditionalFormatting>
  <conditionalFormatting sqref="U6:U32">
    <cfRule type="expression" dxfId="10" priority="1">
      <formula>AND(OR($N$3="育成",$N$3="発掘"),$H6&lt;&gt;"")</formula>
    </cfRule>
  </conditionalFormatting>
  <dataValidations count="9">
    <dataValidation imeMode="hiragana" allowBlank="1" showInputMessage="1" showErrorMessage="1" promptTitle="場所の入力" prompt="施設名等（都道府県名）で入力_x000a_例：県立総合体育館（広島）" sqref="Q6:Q32" xr:uid="{843350C7-BE7B-496B-8CC3-F3EA0293BF8A}"/>
    <dataValidation type="whole" errorStyle="warning" allowBlank="1" showInputMessage="1" showErrorMessage="1" error="金額（数字）を入力してください。" sqref="R6:S32" xr:uid="{62AC8CE4-02A0-456E-8E3A-91B13446C78A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32" xr:uid="{A86B3B7A-C595-4CDB-9534-19C5BF6DBBD2}">
      <formula1>1</formula1>
      <formula2>999</formula2>
    </dataValidation>
    <dataValidation type="list" allowBlank="1" showInputMessage="1" sqref="J6:J32" xr:uid="{C5FF3418-5E9B-4798-B632-C4485D9B11D0}">
      <formula1>"①合宿,①練習会,②県外チーム招待,③トップコーチ招聘,④スポーツ教室,⑤指導者養成"</formula1>
    </dataValidation>
    <dataValidation type="list" allowBlank="1" showInputMessage="1" sqref="I6:I32" xr:uid="{E8F06B5B-E5F3-4C90-A944-0D96C5F23E8D}">
      <formula1>"上旬,中旬,下旬,月間"</formula1>
    </dataValidation>
    <dataValidation type="whole" allowBlank="1" showInputMessage="1" showErrorMessage="1" errorTitle="無効な値" error="1～12までの整数を入力してください。" sqref="H6:H32" xr:uid="{E902EC60-8E18-4715-ADC7-67AB51A9D926}">
      <formula1>1</formula1>
      <formula2>12</formula2>
    </dataValidation>
    <dataValidation type="list" imeMode="hiragana" allowBlank="1" sqref="U6:U32" xr:uid="{15006512-184A-4941-926B-FDF1497CDA18}">
      <formula1>"高校生,中学生,小学生,中・高,小・中,小・中・高"</formula1>
    </dataValidation>
    <dataValidation type="list" allowBlank="1" showInputMessage="1" showErrorMessage="1" prompt="プルダウンより選択" sqref="N2:P2" xr:uid="{09497E1C-668F-4862-BCAB-F93C63D057FE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19BF4E67-B6F5-4658-BA05-C3FDE0AABE97}">
      <formula1>"強化,育成,発掘"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F6BDF954-5D19-49A8-8D47-C0E429D9E527}">
          <x14:formula1>
            <xm:f>リスト!$B$3:$B$50</xm:f>
          </x14:formula1>
          <xm:sqref>I2:L2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E558-8012-4E9F-99A1-12D05162D4D2}">
  <sheetPr>
    <pageSetUpPr fitToPage="1"/>
  </sheetPr>
  <dimension ref="A1:W35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2.625" style="3" customWidth="1"/>
    <col min="22" max="22" width="14.125" customWidth="1"/>
    <col min="23" max="23" width="9.375" style="2" customWidth="1"/>
    <col min="25" max="26" width="16.5" bestFit="1" customWidth="1"/>
  </cols>
  <sheetData>
    <row r="1" spans="1:23" ht="30" customHeight="1" thickBot="1" x14ac:dyDescent="0.2">
      <c r="B1" s="15"/>
      <c r="C1" s="15"/>
      <c r="D1" s="15"/>
      <c r="E1" s="15"/>
      <c r="F1" s="15"/>
      <c r="G1" s="15"/>
    </row>
    <row r="2" spans="1:23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168</v>
      </c>
      <c r="O2" s="52"/>
      <c r="P2" s="53"/>
      <c r="S2" s="5"/>
      <c r="T2" s="7"/>
      <c r="U2" s="5"/>
      <c r="V2" s="14"/>
    </row>
    <row r="3" spans="1:23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165</v>
      </c>
      <c r="O3" s="52"/>
      <c r="P3" s="53"/>
      <c r="Q3" s="5"/>
      <c r="R3" s="5"/>
      <c r="S3" s="5"/>
      <c r="T3" s="7"/>
      <c r="U3" s="5"/>
      <c r="V3" s="14"/>
    </row>
    <row r="4" spans="1:23" ht="14.1" customHeight="1" x14ac:dyDescent="0.15"/>
    <row r="5" spans="1:23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.100000000000001" customHeight="1" x14ac:dyDescent="0.15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少年男子</v>
      </c>
      <c r="F6" s="21" t="str">
        <f t="shared" ref="F6:F32" si="2">$N$3</f>
        <v>発掘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少年男子</v>
      </c>
      <c r="F7" s="21" t="str">
        <f t="shared" si="2"/>
        <v>発掘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少年男子</v>
      </c>
      <c r="F8" s="21" t="str">
        <f t="shared" si="2"/>
        <v>発掘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少年男子</v>
      </c>
      <c r="F9" s="21" t="str">
        <f t="shared" si="2"/>
        <v>発掘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少年男子</v>
      </c>
      <c r="F10" s="21" t="str">
        <f t="shared" si="2"/>
        <v>発掘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少年男子</v>
      </c>
      <c r="F11" s="21" t="str">
        <f t="shared" si="2"/>
        <v>発掘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少年男子</v>
      </c>
      <c r="F12" s="21" t="str">
        <f t="shared" si="2"/>
        <v>発掘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少年男子</v>
      </c>
      <c r="F13" s="21" t="str">
        <f t="shared" si="2"/>
        <v>発掘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少年男子</v>
      </c>
      <c r="F14" s="21" t="str">
        <f t="shared" si="2"/>
        <v>発掘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少年男子</v>
      </c>
      <c r="F15" s="21" t="str">
        <f t="shared" si="2"/>
        <v>発掘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.100000000000001" customHeight="1" x14ac:dyDescent="0.15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少年男子</v>
      </c>
      <c r="F16" s="21" t="str">
        <f t="shared" si="2"/>
        <v>発掘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.100000000000001" customHeight="1" x14ac:dyDescent="0.15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少年男子</v>
      </c>
      <c r="F17" s="21" t="str">
        <f t="shared" si="2"/>
        <v>発掘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.100000000000001" customHeight="1" x14ac:dyDescent="0.15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少年男子</v>
      </c>
      <c r="F18" s="21" t="str">
        <f t="shared" si="2"/>
        <v>発掘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.100000000000001" customHeight="1" x14ac:dyDescent="0.15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少年男子</v>
      </c>
      <c r="F19" s="21" t="str">
        <f t="shared" si="2"/>
        <v>発掘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.100000000000001" customHeight="1" x14ac:dyDescent="0.15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少年男子</v>
      </c>
      <c r="F20" s="21" t="str">
        <f t="shared" si="2"/>
        <v>発掘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.100000000000001" customHeight="1" x14ac:dyDescent="0.15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少年男子</v>
      </c>
      <c r="F21" s="21" t="str">
        <f t="shared" si="2"/>
        <v>発掘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.100000000000001" customHeight="1" x14ac:dyDescent="0.15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少年男子</v>
      </c>
      <c r="F22" s="21" t="str">
        <f t="shared" si="2"/>
        <v>発掘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.100000000000001" customHeight="1" x14ac:dyDescent="0.15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少年男子</v>
      </c>
      <c r="F23" s="21" t="str">
        <f t="shared" si="2"/>
        <v>発掘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.100000000000001" customHeight="1" x14ac:dyDescent="0.15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少年男子</v>
      </c>
      <c r="F24" s="21" t="str">
        <f t="shared" si="2"/>
        <v>発掘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少年男子</v>
      </c>
      <c r="F25" s="21" t="str">
        <f t="shared" si="2"/>
        <v>発掘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少年男子</v>
      </c>
      <c r="F26" s="21" t="str">
        <f t="shared" si="2"/>
        <v>発掘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少年男子</v>
      </c>
      <c r="F27" s="21" t="str">
        <f t="shared" si="2"/>
        <v>発掘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少年男子</v>
      </c>
      <c r="F28" s="21" t="str">
        <f t="shared" si="2"/>
        <v>発掘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少年男子</v>
      </c>
      <c r="F29" s="21" t="str">
        <f t="shared" si="2"/>
        <v>発掘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少年男子</v>
      </c>
      <c r="F30" s="21" t="str">
        <f t="shared" si="2"/>
        <v>発掘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少年男子</v>
      </c>
      <c r="F31" s="21" t="str">
        <f t="shared" si="2"/>
        <v>発掘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少年男子</v>
      </c>
      <c r="F32" s="21" t="str">
        <f t="shared" si="2"/>
        <v>発掘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.100000000000001" customHeight="1" x14ac:dyDescent="0.15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SUBTOTAL(109,テーブル123[経費])</f>
        <v>0</v>
      </c>
      <c r="S33" s="35">
        <f>SUBTOTAL(109,テーブル123[補助金])</f>
        <v>0</v>
      </c>
      <c r="T33" s="21"/>
      <c r="U33" s="21"/>
    </row>
    <row r="34" spans="2:21" ht="20.100000000000001" customHeight="1" x14ac:dyDescent="0.15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.100000000000001" customHeight="1" x14ac:dyDescent="0.15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9" priority="3">
      <formula>NOT(ISERROR(A6))</formula>
    </cfRule>
  </conditionalFormatting>
  <conditionalFormatting sqref="B6:U32">
    <cfRule type="expression" dxfId="8" priority="5">
      <formula>$U6="中止"</formula>
    </cfRule>
  </conditionalFormatting>
  <conditionalFormatting sqref="H6:T32">
    <cfRule type="expression" dxfId="7" priority="2">
      <formula>OR(MOD(SUBTOTAL(3,$B$6:$B6),10)&gt;5,MOD(SUBTOTAL(3,$B$6:$B6),10)=0)=TRUE</formula>
    </cfRule>
  </conditionalFormatting>
  <conditionalFormatting sqref="I2:P3">
    <cfRule type="containsBlanks" dxfId="6" priority="4">
      <formula>LEN(TRIM(I2))=0</formula>
    </cfRule>
  </conditionalFormatting>
  <conditionalFormatting sqref="U6:U32">
    <cfRule type="expression" dxfId="5" priority="1">
      <formula>AND(OR($N$3="育成",$N$3="発掘"),$H6&lt;&gt;"")</formula>
    </cfRule>
  </conditionalFormatting>
  <dataValidations count="9">
    <dataValidation type="list" allowBlank="1" showInputMessage="1" showErrorMessage="1" prompt="プルダウンより選択" sqref="N3:P3" xr:uid="{65C2AB55-B29E-42FE-BD16-EA588455796A}">
      <formula1>"強化,育成,発掘"</formula1>
    </dataValidation>
    <dataValidation type="list" allowBlank="1" showInputMessage="1" showErrorMessage="1" prompt="プルダウンより選択" sqref="N2:P2" xr:uid="{1454FE41-AF47-4237-AAA0-84A0288F4F09}">
      <formula1>"成年男子,成年女子,成年男女,男子,女子,少年男子,少年女子,少年男女"</formula1>
    </dataValidation>
    <dataValidation type="list" imeMode="hiragana" allowBlank="1" sqref="U6:U32" xr:uid="{843F7011-C8B8-468C-A910-38B5FFB49E7D}">
      <formula1>"高校生,中学生,小学生,中・高,小・中,小・中・高"</formula1>
    </dataValidation>
    <dataValidation type="whole" allowBlank="1" showInputMessage="1" showErrorMessage="1" errorTitle="無効な値" error="1～12までの整数を入力してください。" sqref="H6:H32" xr:uid="{4572DE84-4F72-4DDC-9DF7-2F0A380367A0}">
      <formula1>1</formula1>
      <formula2>12</formula2>
    </dataValidation>
    <dataValidation type="list" allowBlank="1" showInputMessage="1" sqref="I6:I32" xr:uid="{84282FF8-CD2B-4A57-B5A5-460B3227DB8E}">
      <formula1>"上旬,中旬,下旬,月間"</formula1>
    </dataValidation>
    <dataValidation type="list" allowBlank="1" showInputMessage="1" sqref="J6:J32" xr:uid="{80125D1B-5AFD-4C10-AC85-94D10BAF8035}">
      <formula1>"①合宿,①練習会,②県外チーム招待,③トップコーチ招聘,④スポーツ教室,⑤指導者養成"</formula1>
    </dataValidation>
    <dataValidation type="whole" errorStyle="warning" allowBlank="1" showInputMessage="1" showErrorMessage="1" errorTitle="無効な値" error="数字のみを入力してください。" sqref="K6:P32" xr:uid="{13CAF517-37A8-4B64-AD09-6757C521E721}">
      <formula1>1</formula1>
      <formula2>999</formula2>
    </dataValidation>
    <dataValidation type="whole" errorStyle="warning" allowBlank="1" showInputMessage="1" showErrorMessage="1" error="金額（数字）を入力してください。" sqref="R6:S32" xr:uid="{1230C425-C818-46C0-80C3-B3340F8F6FC5}">
      <formula1>0</formula1>
      <formula2>10000000</formula2>
    </dataValidation>
    <dataValidation imeMode="hiragana" allowBlank="1" showInputMessage="1" showErrorMessage="1" promptTitle="場所の入力" prompt="施設名等（都道府県名）で入力_x000a_例：県立総合体育館（広島）" sqref="Q6:Q32" xr:uid="{0FF6A690-14CA-4875-8252-0B17ABD36D3E}"/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CD20238E-012E-48B6-B860-FC77AF364D7F}">
          <x14:formula1>
            <xm:f>リスト!$B$3:$B$50</xm:f>
          </x14:formula1>
          <xm:sqref>I2:L2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78ED-E140-49D7-9570-3171BE0F3C43}">
  <sheetPr>
    <pageSetUpPr fitToPage="1"/>
  </sheetPr>
  <dimension ref="A1:W35"/>
  <sheetViews>
    <sheetView showGridLines="0" zoomScaleNormal="100" zoomScaleSheetLayoutView="100" workbookViewId="0"/>
  </sheetViews>
  <sheetFormatPr defaultRowHeight="20.100000000000001" customHeight="1" outlineLevelCol="1" x14ac:dyDescent="0.15"/>
  <cols>
    <col min="1" max="1" width="3.875" customWidth="1"/>
    <col min="2" max="2" width="6.625" style="16" customWidth="1"/>
    <col min="3" max="7" width="6.625" style="16" hidden="1" customWidth="1" outlineLevel="1"/>
    <col min="8" max="8" width="6.625" style="2" customWidth="1" collapsed="1"/>
    <col min="9" max="9" width="6.625" style="2" customWidth="1"/>
    <col min="10" max="10" width="15.625" customWidth="1"/>
    <col min="11" max="12" width="6.625" customWidth="1"/>
    <col min="13" max="13" width="6.625" style="4" customWidth="1"/>
    <col min="14" max="16" width="6.625" style="3" customWidth="1"/>
    <col min="17" max="17" width="30.625" style="3" customWidth="1"/>
    <col min="18" max="19" width="12.625" style="3" customWidth="1"/>
    <col min="20" max="20" width="30.625" style="6" customWidth="1"/>
    <col min="21" max="21" width="12.625" style="3" customWidth="1"/>
    <col min="22" max="22" width="14.125" customWidth="1"/>
    <col min="23" max="23" width="9.375" style="2" customWidth="1"/>
    <col min="25" max="26" width="16.5" bestFit="1" customWidth="1"/>
  </cols>
  <sheetData>
    <row r="1" spans="1:23" ht="30" customHeight="1" thickBot="1" x14ac:dyDescent="0.2">
      <c r="B1" s="15"/>
      <c r="C1" s="15"/>
      <c r="D1" s="15"/>
      <c r="E1" s="15"/>
      <c r="F1" s="15"/>
      <c r="G1" s="15"/>
    </row>
    <row r="2" spans="1:23" ht="27.95" customHeight="1" thickBot="1" x14ac:dyDescent="0.2">
      <c r="B2" s="45" t="s">
        <v>159</v>
      </c>
      <c r="C2" s="46"/>
      <c r="D2" s="46"/>
      <c r="E2" s="46"/>
      <c r="F2" s="46"/>
      <c r="G2" s="46"/>
      <c r="H2" s="47"/>
      <c r="I2" s="48"/>
      <c r="J2" s="49"/>
      <c r="K2" s="49"/>
      <c r="L2" s="50"/>
      <c r="M2" s="42" t="s">
        <v>17</v>
      </c>
      <c r="N2" s="51" t="s">
        <v>167</v>
      </c>
      <c r="O2" s="52"/>
      <c r="P2" s="53"/>
      <c r="S2" s="5"/>
      <c r="T2" s="7"/>
      <c r="U2" s="5"/>
      <c r="V2" s="14"/>
    </row>
    <row r="3" spans="1:23" ht="27.95" customHeight="1" thickBot="1" x14ac:dyDescent="0.2">
      <c r="B3" s="54" t="s">
        <v>16</v>
      </c>
      <c r="C3" s="55"/>
      <c r="D3" s="55"/>
      <c r="E3" s="55"/>
      <c r="F3" s="55"/>
      <c r="G3" s="55"/>
      <c r="H3" s="56"/>
      <c r="I3" s="48"/>
      <c r="J3" s="49"/>
      <c r="K3" s="49"/>
      <c r="L3" s="50"/>
      <c r="M3" s="42" t="s">
        <v>18</v>
      </c>
      <c r="N3" s="51" t="s">
        <v>165</v>
      </c>
      <c r="O3" s="52"/>
      <c r="P3" s="53"/>
      <c r="Q3" s="5"/>
      <c r="R3" s="5"/>
      <c r="S3" s="5"/>
      <c r="T3" s="7"/>
      <c r="U3" s="5"/>
      <c r="V3" s="14"/>
    </row>
    <row r="4" spans="1:23" ht="14.1" customHeight="1" x14ac:dyDescent="0.15"/>
    <row r="5" spans="1:23" s="1" customFormat="1" ht="33" customHeight="1" x14ac:dyDescent="0.15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.100000000000001" customHeight="1" x14ac:dyDescent="0.15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少年女子</v>
      </c>
      <c r="F6" s="21" t="str">
        <f t="shared" ref="F6:F32" si="2">$N$3</f>
        <v>発掘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.100000000000001" customHeight="1" x14ac:dyDescent="0.15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少年女子</v>
      </c>
      <c r="F7" s="21" t="str">
        <f t="shared" si="2"/>
        <v>発掘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.100000000000001" customHeight="1" x14ac:dyDescent="0.15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少年女子</v>
      </c>
      <c r="F8" s="21" t="str">
        <f t="shared" si="2"/>
        <v>発掘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.100000000000001" customHeight="1" x14ac:dyDescent="0.15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少年女子</v>
      </c>
      <c r="F9" s="21" t="str">
        <f t="shared" si="2"/>
        <v>発掘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.100000000000001" customHeight="1" x14ac:dyDescent="0.15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少年女子</v>
      </c>
      <c r="F10" s="21" t="str">
        <f t="shared" si="2"/>
        <v>発掘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.100000000000001" customHeight="1" x14ac:dyDescent="0.15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少年女子</v>
      </c>
      <c r="F11" s="21" t="str">
        <f t="shared" si="2"/>
        <v>発掘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.100000000000001" customHeight="1" x14ac:dyDescent="0.15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少年女子</v>
      </c>
      <c r="F12" s="21" t="str">
        <f t="shared" si="2"/>
        <v>発掘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.100000000000001" customHeight="1" x14ac:dyDescent="0.15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少年女子</v>
      </c>
      <c r="F13" s="21" t="str">
        <f t="shared" si="2"/>
        <v>発掘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.100000000000001" customHeight="1" x14ac:dyDescent="0.15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少年女子</v>
      </c>
      <c r="F14" s="21" t="str">
        <f t="shared" si="2"/>
        <v>発掘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.100000000000001" customHeight="1" x14ac:dyDescent="0.15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少年女子</v>
      </c>
      <c r="F15" s="21" t="str">
        <f t="shared" si="2"/>
        <v>発掘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.100000000000001" customHeight="1" x14ac:dyDescent="0.15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少年女子</v>
      </c>
      <c r="F16" s="21" t="str">
        <f t="shared" si="2"/>
        <v>発掘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.100000000000001" customHeight="1" x14ac:dyDescent="0.15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少年女子</v>
      </c>
      <c r="F17" s="21" t="str">
        <f t="shared" si="2"/>
        <v>発掘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.100000000000001" customHeight="1" x14ac:dyDescent="0.15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少年女子</v>
      </c>
      <c r="F18" s="21" t="str">
        <f t="shared" si="2"/>
        <v>発掘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.100000000000001" customHeight="1" x14ac:dyDescent="0.15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少年女子</v>
      </c>
      <c r="F19" s="21" t="str">
        <f t="shared" si="2"/>
        <v>発掘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.100000000000001" customHeight="1" x14ac:dyDescent="0.15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少年女子</v>
      </c>
      <c r="F20" s="21" t="str">
        <f t="shared" si="2"/>
        <v>発掘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.100000000000001" customHeight="1" x14ac:dyDescent="0.15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少年女子</v>
      </c>
      <c r="F21" s="21" t="str">
        <f t="shared" si="2"/>
        <v>発掘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.100000000000001" customHeight="1" x14ac:dyDescent="0.15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少年女子</v>
      </c>
      <c r="F22" s="21" t="str">
        <f t="shared" si="2"/>
        <v>発掘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.100000000000001" customHeight="1" x14ac:dyDescent="0.15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少年女子</v>
      </c>
      <c r="F23" s="21" t="str">
        <f t="shared" si="2"/>
        <v>発掘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.100000000000001" customHeight="1" x14ac:dyDescent="0.15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少年女子</v>
      </c>
      <c r="F24" s="21" t="str">
        <f t="shared" si="2"/>
        <v>発掘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.100000000000001" customHeight="1" x14ac:dyDescent="0.15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少年女子</v>
      </c>
      <c r="F25" s="21" t="str">
        <f t="shared" si="2"/>
        <v>発掘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.100000000000001" customHeight="1" x14ac:dyDescent="0.15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少年女子</v>
      </c>
      <c r="F26" s="21" t="str">
        <f t="shared" si="2"/>
        <v>発掘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.100000000000001" customHeight="1" x14ac:dyDescent="0.15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少年女子</v>
      </c>
      <c r="F27" s="21" t="str">
        <f t="shared" si="2"/>
        <v>発掘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.100000000000001" customHeight="1" x14ac:dyDescent="0.15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少年女子</v>
      </c>
      <c r="F28" s="21" t="str">
        <f t="shared" si="2"/>
        <v>発掘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.100000000000001" customHeight="1" x14ac:dyDescent="0.15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少年女子</v>
      </c>
      <c r="F29" s="21" t="str">
        <f t="shared" si="2"/>
        <v>発掘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.100000000000001" customHeight="1" x14ac:dyDescent="0.15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少年女子</v>
      </c>
      <c r="F30" s="21" t="str">
        <f t="shared" si="2"/>
        <v>発掘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.100000000000001" customHeight="1" x14ac:dyDescent="0.15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少年女子</v>
      </c>
      <c r="F31" s="21" t="str">
        <f t="shared" si="2"/>
        <v>発掘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.100000000000001" customHeight="1" x14ac:dyDescent="0.15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少年女子</v>
      </c>
      <c r="F32" s="21" t="str">
        <f t="shared" si="2"/>
        <v>発掘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.100000000000001" customHeight="1" x14ac:dyDescent="0.15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SUBTOTAL(109,テーブル1239[経費])</f>
        <v>0</v>
      </c>
      <c r="S33" s="35">
        <f>SUBTOTAL(109,テーブル1239[補助金])</f>
        <v>0</v>
      </c>
      <c r="T33" s="21"/>
      <c r="U33" s="21"/>
    </row>
    <row r="34" spans="2:21" ht="20.100000000000001" customHeight="1" x14ac:dyDescent="0.15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.100000000000001" customHeight="1" x14ac:dyDescent="0.15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4" priority="3">
      <formula>NOT(ISERROR(A6))</formula>
    </cfRule>
  </conditionalFormatting>
  <conditionalFormatting sqref="B6:U32">
    <cfRule type="expression" dxfId="3" priority="5">
      <formula>$U6="中止"</formula>
    </cfRule>
  </conditionalFormatting>
  <conditionalFormatting sqref="H6:T32">
    <cfRule type="expression" dxfId="2" priority="2">
      <formula>OR(MOD(SUBTOTAL(3,$B$6:$B6),10)&gt;5,MOD(SUBTOTAL(3,$B$6:$B6),10)=0)=TRUE</formula>
    </cfRule>
  </conditionalFormatting>
  <conditionalFormatting sqref="I2:P3">
    <cfRule type="containsBlanks" dxfId="1" priority="4">
      <formula>LEN(TRIM(I2))=0</formula>
    </cfRule>
  </conditionalFormatting>
  <conditionalFormatting sqref="U6:U32">
    <cfRule type="expression" dxfId="0" priority="1">
      <formula>AND(OR($N$3="育成",$N$3="発掘"),$H6&lt;&gt;"")</formula>
    </cfRule>
  </conditionalFormatting>
  <dataValidations count="9">
    <dataValidation imeMode="hiragana" allowBlank="1" showInputMessage="1" showErrorMessage="1" promptTitle="場所の入力" prompt="施設名等（都道府県名）で入力_x000a_例：県立総合体育館（広島）" sqref="Q6:Q32" xr:uid="{24327BA8-7259-41A5-BE69-2CB9660C804F}"/>
    <dataValidation type="whole" errorStyle="warning" allowBlank="1" showInputMessage="1" showErrorMessage="1" error="金額（数字）を入力してください。" sqref="R6:S32" xr:uid="{B60AFAC4-20E0-44C9-8F2A-2A9EB4923E41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32" xr:uid="{6BC6C1E0-C424-4FBF-9E74-0046F03675BD}">
      <formula1>1</formula1>
      <formula2>999</formula2>
    </dataValidation>
    <dataValidation type="list" allowBlank="1" showInputMessage="1" sqref="J6:J32" xr:uid="{6775912A-F816-4D50-84FB-FFED38ABC6CB}">
      <formula1>"①合宿,①練習会,②県外チーム招待,③トップコーチ招聘,④スポーツ教室,⑤指導者養成"</formula1>
    </dataValidation>
    <dataValidation type="list" allowBlank="1" showInputMessage="1" sqref="I6:I32" xr:uid="{23518789-2DAB-4B68-8777-0829CAF7884D}">
      <formula1>"上旬,中旬,下旬,月間"</formula1>
    </dataValidation>
    <dataValidation type="whole" allowBlank="1" showInputMessage="1" showErrorMessage="1" errorTitle="無効な値" error="1～12までの整数を入力してください。" sqref="H6:H32" xr:uid="{DEEEF6A0-2F5C-4C9F-84FD-D69B2542FFF2}">
      <formula1>1</formula1>
      <formula2>12</formula2>
    </dataValidation>
    <dataValidation type="list" imeMode="hiragana" allowBlank="1" sqref="U6:U32" xr:uid="{9F9F1C69-CEA6-4051-AE84-931F18DEA693}">
      <formula1>"高校生,中学生,小学生,中・高,小・中,小・中・高"</formula1>
    </dataValidation>
    <dataValidation type="list" allowBlank="1" showInputMessage="1" showErrorMessage="1" prompt="プルダウンより選択" sqref="N2:P2" xr:uid="{13043DC0-0FB9-449F-BFED-EED5D864B749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4C17A347-106F-447F-AB85-26149E0F9A34}">
      <formula1>"強化,育成,発掘"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E0C55F79-199D-411C-8769-5A1505D473B3}">
          <x14:formula1>
            <xm:f>リスト!$B$3:$B$50</xm:f>
          </x14:formula1>
          <xm:sqref>I2:L2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0"/>
  <sheetViews>
    <sheetView workbookViewId="0"/>
  </sheetViews>
  <sheetFormatPr defaultRowHeight="13.5" x14ac:dyDescent="0.15"/>
  <cols>
    <col min="2" max="4" width="8.625" customWidth="1"/>
  </cols>
  <sheetData>
    <row r="2" spans="2:4" x14ac:dyDescent="0.15">
      <c r="B2" t="s">
        <v>47</v>
      </c>
      <c r="C2" t="s">
        <v>48</v>
      </c>
      <c r="D2" t="s">
        <v>49</v>
      </c>
    </row>
    <row r="3" spans="2:4" x14ac:dyDescent="0.15">
      <c r="B3" t="s">
        <v>50</v>
      </c>
      <c r="C3" t="s">
        <v>51</v>
      </c>
      <c r="D3" t="s">
        <v>52</v>
      </c>
    </row>
    <row r="4" spans="2:4" x14ac:dyDescent="0.15">
      <c r="B4" t="s">
        <v>53</v>
      </c>
      <c r="C4" t="s">
        <v>54</v>
      </c>
      <c r="D4" t="s">
        <v>52</v>
      </c>
    </row>
    <row r="5" spans="2:4" x14ac:dyDescent="0.15">
      <c r="B5" t="s">
        <v>55</v>
      </c>
      <c r="C5" t="s">
        <v>56</v>
      </c>
      <c r="D5" t="s">
        <v>8</v>
      </c>
    </row>
    <row r="6" spans="2:4" x14ac:dyDescent="0.15">
      <c r="B6" t="s">
        <v>57</v>
      </c>
      <c r="C6" t="s">
        <v>58</v>
      </c>
      <c r="D6" t="s">
        <v>24</v>
      </c>
    </row>
    <row r="7" spans="2:4" x14ac:dyDescent="0.15">
      <c r="B7" t="s">
        <v>59</v>
      </c>
      <c r="C7" t="s">
        <v>60</v>
      </c>
      <c r="D7" t="s">
        <v>61</v>
      </c>
    </row>
    <row r="8" spans="2:4" x14ac:dyDescent="0.15">
      <c r="B8" t="s">
        <v>62</v>
      </c>
      <c r="C8" t="s">
        <v>63</v>
      </c>
      <c r="D8" t="s">
        <v>64</v>
      </c>
    </row>
    <row r="9" spans="2:4" x14ac:dyDescent="0.15">
      <c r="B9" t="s">
        <v>65</v>
      </c>
      <c r="C9" t="s">
        <v>66</v>
      </c>
      <c r="D9" t="s">
        <v>64</v>
      </c>
    </row>
    <row r="10" spans="2:4" x14ac:dyDescent="0.15">
      <c r="B10" t="s">
        <v>67</v>
      </c>
      <c r="C10" t="s">
        <v>68</v>
      </c>
      <c r="D10" t="s">
        <v>64</v>
      </c>
    </row>
    <row r="11" spans="2:4" x14ac:dyDescent="0.15">
      <c r="B11" t="s">
        <v>69</v>
      </c>
      <c r="C11" t="s">
        <v>70</v>
      </c>
      <c r="D11" t="s">
        <v>64</v>
      </c>
    </row>
    <row r="12" spans="2:4" x14ac:dyDescent="0.15">
      <c r="B12" t="s">
        <v>71</v>
      </c>
      <c r="C12" t="s">
        <v>72</v>
      </c>
      <c r="D12" t="s">
        <v>73</v>
      </c>
    </row>
    <row r="13" spans="2:4" x14ac:dyDescent="0.15">
      <c r="B13" t="s">
        <v>74</v>
      </c>
      <c r="C13" t="s">
        <v>75</v>
      </c>
      <c r="D13" t="s">
        <v>25</v>
      </c>
    </row>
    <row r="14" spans="2:4" x14ac:dyDescent="0.15">
      <c r="B14" t="s">
        <v>76</v>
      </c>
      <c r="C14" t="s">
        <v>77</v>
      </c>
      <c r="D14" t="s">
        <v>26</v>
      </c>
    </row>
    <row r="15" spans="2:4" x14ac:dyDescent="0.15">
      <c r="B15" t="s">
        <v>78</v>
      </c>
      <c r="C15" t="s">
        <v>79</v>
      </c>
      <c r="D15" t="s">
        <v>80</v>
      </c>
    </row>
    <row r="16" spans="2:4" x14ac:dyDescent="0.15">
      <c r="B16" t="s">
        <v>81</v>
      </c>
      <c r="C16" t="s">
        <v>82</v>
      </c>
      <c r="D16" t="s">
        <v>27</v>
      </c>
    </row>
    <row r="17" spans="2:4" x14ac:dyDescent="0.15">
      <c r="B17" t="s">
        <v>83</v>
      </c>
      <c r="C17" t="s">
        <v>84</v>
      </c>
      <c r="D17" t="s">
        <v>85</v>
      </c>
    </row>
    <row r="18" spans="2:4" x14ac:dyDescent="0.15">
      <c r="B18" t="s">
        <v>86</v>
      </c>
      <c r="C18" t="s">
        <v>87</v>
      </c>
      <c r="D18" t="s">
        <v>85</v>
      </c>
    </row>
    <row r="19" spans="2:4" x14ac:dyDescent="0.15">
      <c r="B19" t="s">
        <v>88</v>
      </c>
      <c r="C19" t="s">
        <v>89</v>
      </c>
      <c r="D19" t="s">
        <v>90</v>
      </c>
    </row>
    <row r="20" spans="2:4" x14ac:dyDescent="0.15">
      <c r="B20" t="s">
        <v>91</v>
      </c>
      <c r="C20" t="s">
        <v>92</v>
      </c>
      <c r="D20" t="s">
        <v>90</v>
      </c>
    </row>
    <row r="21" spans="2:4" x14ac:dyDescent="0.15">
      <c r="B21" t="s">
        <v>93</v>
      </c>
      <c r="C21" t="s">
        <v>94</v>
      </c>
      <c r="D21" t="s">
        <v>90</v>
      </c>
    </row>
    <row r="22" spans="2:4" x14ac:dyDescent="0.15">
      <c r="B22" t="s">
        <v>95</v>
      </c>
      <c r="C22" t="s">
        <v>96</v>
      </c>
      <c r="D22" t="s">
        <v>97</v>
      </c>
    </row>
    <row r="23" spans="2:4" x14ac:dyDescent="0.15">
      <c r="B23" t="s">
        <v>98</v>
      </c>
      <c r="C23" t="s">
        <v>99</v>
      </c>
      <c r="D23" t="s">
        <v>28</v>
      </c>
    </row>
    <row r="24" spans="2:4" x14ac:dyDescent="0.15">
      <c r="B24" t="s">
        <v>100</v>
      </c>
      <c r="C24" t="s">
        <v>101</v>
      </c>
      <c r="D24" t="s">
        <v>102</v>
      </c>
    </row>
    <row r="25" spans="2:4" x14ac:dyDescent="0.15">
      <c r="B25" t="s">
        <v>103</v>
      </c>
      <c r="C25" t="s">
        <v>104</v>
      </c>
      <c r="D25" t="s">
        <v>29</v>
      </c>
    </row>
    <row r="26" spans="2:4" x14ac:dyDescent="0.15">
      <c r="B26" t="s">
        <v>105</v>
      </c>
      <c r="C26" t="s">
        <v>106</v>
      </c>
      <c r="D26" t="s">
        <v>30</v>
      </c>
    </row>
    <row r="27" spans="2:4" x14ac:dyDescent="0.15">
      <c r="B27" t="s">
        <v>107</v>
      </c>
      <c r="C27" t="s">
        <v>108</v>
      </c>
      <c r="D27" t="s">
        <v>31</v>
      </c>
    </row>
    <row r="28" spans="2:4" x14ac:dyDescent="0.15">
      <c r="B28" t="s">
        <v>109</v>
      </c>
      <c r="C28" t="s">
        <v>110</v>
      </c>
      <c r="D28" t="s">
        <v>9</v>
      </c>
    </row>
    <row r="29" spans="2:4" x14ac:dyDescent="0.15">
      <c r="B29" t="s">
        <v>111</v>
      </c>
      <c r="C29" t="s">
        <v>112</v>
      </c>
      <c r="D29" t="s">
        <v>113</v>
      </c>
    </row>
    <row r="30" spans="2:4" x14ac:dyDescent="0.15">
      <c r="B30" t="s">
        <v>114</v>
      </c>
      <c r="C30" t="s">
        <v>115</v>
      </c>
      <c r="D30" t="s">
        <v>10</v>
      </c>
    </row>
    <row r="31" spans="2:4" x14ac:dyDescent="0.15">
      <c r="B31" t="s">
        <v>116</v>
      </c>
      <c r="C31" t="s">
        <v>117</v>
      </c>
      <c r="D31" t="s">
        <v>32</v>
      </c>
    </row>
    <row r="32" spans="2:4" x14ac:dyDescent="0.15">
      <c r="B32" t="s">
        <v>118</v>
      </c>
      <c r="C32" t="s">
        <v>119</v>
      </c>
      <c r="D32" t="s">
        <v>11</v>
      </c>
    </row>
    <row r="33" spans="2:4" x14ac:dyDescent="0.15">
      <c r="B33" t="s">
        <v>120</v>
      </c>
      <c r="C33" t="s">
        <v>121</v>
      </c>
      <c r="D33" t="s">
        <v>33</v>
      </c>
    </row>
    <row r="34" spans="2:4" x14ac:dyDescent="0.15">
      <c r="B34" t="s">
        <v>122</v>
      </c>
      <c r="C34" t="s">
        <v>123</v>
      </c>
      <c r="D34" t="s">
        <v>12</v>
      </c>
    </row>
    <row r="35" spans="2:4" x14ac:dyDescent="0.15">
      <c r="B35" t="s">
        <v>124</v>
      </c>
      <c r="C35" t="s">
        <v>125</v>
      </c>
      <c r="D35" t="s">
        <v>34</v>
      </c>
    </row>
    <row r="36" spans="2:4" x14ac:dyDescent="0.15">
      <c r="B36" t="s">
        <v>126</v>
      </c>
      <c r="C36" t="s">
        <v>127</v>
      </c>
      <c r="D36" t="s">
        <v>13</v>
      </c>
    </row>
    <row r="37" spans="2:4" x14ac:dyDescent="0.15">
      <c r="B37" t="s">
        <v>128</v>
      </c>
      <c r="C37" t="s">
        <v>129</v>
      </c>
      <c r="D37" t="s">
        <v>35</v>
      </c>
    </row>
    <row r="38" spans="2:4" x14ac:dyDescent="0.15">
      <c r="B38" t="s">
        <v>130</v>
      </c>
      <c r="C38" t="s">
        <v>131</v>
      </c>
      <c r="D38" t="s">
        <v>36</v>
      </c>
    </row>
    <row r="39" spans="2:4" x14ac:dyDescent="0.15">
      <c r="B39" t="s">
        <v>132</v>
      </c>
      <c r="C39" t="s">
        <v>133</v>
      </c>
      <c r="D39" t="s">
        <v>134</v>
      </c>
    </row>
    <row r="40" spans="2:4" x14ac:dyDescent="0.15">
      <c r="B40" t="s">
        <v>135</v>
      </c>
      <c r="C40" t="s">
        <v>136</v>
      </c>
      <c r="D40" t="s">
        <v>37</v>
      </c>
    </row>
    <row r="41" spans="2:4" x14ac:dyDescent="0.15">
      <c r="B41" t="s">
        <v>137</v>
      </c>
      <c r="C41" t="s">
        <v>138</v>
      </c>
      <c r="D41" t="s">
        <v>139</v>
      </c>
    </row>
    <row r="42" spans="2:4" x14ac:dyDescent="0.15">
      <c r="B42" t="s">
        <v>140</v>
      </c>
      <c r="C42" t="s">
        <v>141</v>
      </c>
      <c r="D42" t="s">
        <v>38</v>
      </c>
    </row>
    <row r="43" spans="2:4" x14ac:dyDescent="0.15">
      <c r="B43" t="s">
        <v>142</v>
      </c>
      <c r="C43" t="s">
        <v>143</v>
      </c>
      <c r="D43" t="s">
        <v>39</v>
      </c>
    </row>
    <row r="44" spans="2:4" x14ac:dyDescent="0.15">
      <c r="B44" t="s">
        <v>144</v>
      </c>
      <c r="C44" t="s">
        <v>145</v>
      </c>
      <c r="D44" t="s">
        <v>40</v>
      </c>
    </row>
    <row r="45" spans="2:4" x14ac:dyDescent="0.15">
      <c r="B45" t="s">
        <v>146</v>
      </c>
      <c r="C45" t="s">
        <v>147</v>
      </c>
      <c r="D45" t="s">
        <v>41</v>
      </c>
    </row>
    <row r="46" spans="2:4" x14ac:dyDescent="0.15">
      <c r="B46" t="s">
        <v>148</v>
      </c>
      <c r="C46" t="s">
        <v>149</v>
      </c>
      <c r="D46" t="s">
        <v>42</v>
      </c>
    </row>
    <row r="47" spans="2:4" x14ac:dyDescent="0.15">
      <c r="B47" t="s">
        <v>150</v>
      </c>
      <c r="C47" t="s">
        <v>151</v>
      </c>
      <c r="D47" t="s">
        <v>43</v>
      </c>
    </row>
    <row r="48" spans="2:4" x14ac:dyDescent="0.15">
      <c r="B48" t="s">
        <v>152</v>
      </c>
      <c r="C48" t="s">
        <v>153</v>
      </c>
      <c r="D48" t="s">
        <v>44</v>
      </c>
    </row>
    <row r="49" spans="2:4" x14ac:dyDescent="0.15">
      <c r="B49" t="s">
        <v>154</v>
      </c>
      <c r="C49" t="s">
        <v>155</v>
      </c>
      <c r="D49" t="s">
        <v>45</v>
      </c>
    </row>
    <row r="50" spans="2:4" x14ac:dyDescent="0.15">
      <c r="B50" t="s">
        <v>156</v>
      </c>
      <c r="C50" t="s">
        <v>157</v>
      </c>
      <c r="D50" t="s">
        <v>158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様式2(成男女)</vt:lpstr>
      <vt:lpstr>様式2(成男)</vt:lpstr>
      <vt:lpstr>様式2(成女)</vt:lpstr>
      <vt:lpstr>様式2(少男女)</vt:lpstr>
      <vt:lpstr>様式2(少男)</vt:lpstr>
      <vt:lpstr>様式2(少女)</vt:lpstr>
      <vt:lpstr>様式3(男女)</vt:lpstr>
      <vt:lpstr>様式3(男)</vt:lpstr>
      <vt:lpstr>様式3(女)</vt:lpstr>
      <vt:lpstr>様式4(男女)</vt:lpstr>
      <vt:lpstr>様式4(男)</vt:lpstr>
      <vt:lpstr>様式4(女)</vt:lpstr>
      <vt:lpstr>リスト</vt:lpstr>
      <vt:lpstr>'様式2(少女)'!Print_Area</vt:lpstr>
      <vt:lpstr>'様式2(少男)'!Print_Area</vt:lpstr>
      <vt:lpstr>'様式2(少男女)'!Print_Area</vt:lpstr>
      <vt:lpstr>'様式2(成女)'!Print_Area</vt:lpstr>
      <vt:lpstr>'様式2(成男)'!Print_Area</vt:lpstr>
      <vt:lpstr>'様式2(成男女)'!Print_Area</vt:lpstr>
      <vt:lpstr>'様式3(女)'!Print_Area</vt:lpstr>
      <vt:lpstr>'様式3(男)'!Print_Area</vt:lpstr>
      <vt:lpstr>'様式3(男女)'!Print_Area</vt:lpstr>
      <vt:lpstr>'様式4(女)'!Print_Area</vt:lpstr>
      <vt:lpstr>'様式4(男)'!Print_Area</vt:lpstr>
      <vt:lpstr>'様式4(男女)'!Print_Area</vt:lpstr>
      <vt:lpstr>'様式2(少女)'!入力</vt:lpstr>
      <vt:lpstr>'様式2(少男)'!入力</vt:lpstr>
      <vt:lpstr>'様式2(少男女)'!入力</vt:lpstr>
      <vt:lpstr>'様式2(成女)'!入力</vt:lpstr>
      <vt:lpstr>'様式2(成男女)'!入力</vt:lpstr>
      <vt:lpstr>'様式3(女)'!入力</vt:lpstr>
      <vt:lpstr>'様式3(男)'!入力</vt:lpstr>
      <vt:lpstr>'様式3(男女)'!入力</vt:lpstr>
      <vt:lpstr>'様式4(女)'!入力</vt:lpstr>
      <vt:lpstr>'様式4(男)'!入力</vt:lpstr>
      <vt:lpstr>'様式4(男女)'!入力</vt:lpstr>
      <vt:lpstr>入力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広島県スポーツ協会</cp:lastModifiedBy>
  <cp:lastPrinted>2025-03-06T02:23:35Z</cp:lastPrinted>
  <dcterms:created xsi:type="dcterms:W3CDTF">2022-06-30T00:00:11Z</dcterms:created>
  <dcterms:modified xsi:type="dcterms:W3CDTF">2025-03-26T04:48:22Z</dcterms:modified>
</cp:coreProperties>
</file>